
<file path=[Content_Types].xml><?xml version="1.0" encoding="utf-8"?>
<Types xmlns="http://schemas.openxmlformats.org/package/2006/content-types"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png" ContentType="image/png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EstaPasta_de_trabalho" defaultThemeVersion="124226"/>
  <bookViews>
    <workbookView xWindow="120" yWindow="90" windowWidth="11910" windowHeight="5655" tabRatio="835"/>
  </bookViews>
  <sheets>
    <sheet name="Sumário" sheetId="31" r:id="rId1"/>
    <sheet name="1. Principais Indicadores" sheetId="27" r:id="rId2"/>
    <sheet name="2. Demonstrativos de Resultados" sheetId="21" r:id="rId3"/>
    <sheet name="3. Desempenho Financeiro" sheetId="26" r:id="rId4"/>
    <sheet name="4. Balanço Patrimonial" sheetId="22" r:id="rId5"/>
    <sheet name="5. Vendas e Lojas por Canal" sheetId="2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123Graph_A1" localSheetId="2" hidden="1">[1]CMI!#REF!</definedName>
    <definedName name="__123Graph_A1" localSheetId="4" hidden="1">[1]CMI!#REF!</definedName>
    <definedName name="__123Graph_A1" hidden="1">[1]CMI!#REF!</definedName>
    <definedName name="__123Graph_A2" localSheetId="2" hidden="1">[1]CMI!#REF!</definedName>
    <definedName name="__123Graph_A2" localSheetId="4" hidden="1">[1]CMI!#REF!</definedName>
    <definedName name="__123Graph_A2" hidden="1">[1]CMI!#REF!</definedName>
    <definedName name="__123Graph_A3" localSheetId="2" hidden="1">[1]CMI!#REF!</definedName>
    <definedName name="__123Graph_A3" localSheetId="4" hidden="1">[1]CMI!#REF!</definedName>
    <definedName name="__123Graph_A3" hidden="1">[1]CMI!#REF!</definedName>
    <definedName name="__123Graph_B1" localSheetId="2" hidden="1">[1]CMI!#REF!</definedName>
    <definedName name="__123Graph_B1" localSheetId="4" hidden="1">[1]CMI!#REF!</definedName>
    <definedName name="__123Graph_B1" hidden="1">[1]CMI!#REF!</definedName>
    <definedName name="__123Graph_B2" localSheetId="2" hidden="1">[1]CMI!#REF!</definedName>
    <definedName name="__123Graph_B2" localSheetId="4" hidden="1">[1]CMI!#REF!</definedName>
    <definedName name="__123Graph_B2" hidden="1">[1]CMI!#REF!</definedName>
    <definedName name="__123Graph_B3" localSheetId="2" hidden="1">[1]CMI!#REF!</definedName>
    <definedName name="__123Graph_B3" localSheetId="4" hidden="1">[1]CMI!#REF!</definedName>
    <definedName name="__123Graph_B3" hidden="1">[1]CMI!#REF!</definedName>
    <definedName name="__123Graph_C1" localSheetId="2" hidden="1">[1]CMI!#REF!</definedName>
    <definedName name="__123Graph_C1" localSheetId="4" hidden="1">[1]CMI!#REF!</definedName>
    <definedName name="__123Graph_C1" hidden="1">[1]CMI!#REF!</definedName>
    <definedName name="__123Graph_C2" localSheetId="2" hidden="1">[1]CMI!#REF!</definedName>
    <definedName name="__123Graph_C2" localSheetId="4" hidden="1">[1]CMI!#REF!</definedName>
    <definedName name="__123Graph_C2" hidden="1">[1]CMI!#REF!</definedName>
    <definedName name="__123Graph_C3" localSheetId="2" hidden="1">[1]CMI!#REF!</definedName>
    <definedName name="__123Graph_C3" localSheetId="4" hidden="1">[1]CMI!#REF!</definedName>
    <definedName name="__123Graph_C3" hidden="1">[1]CMI!#REF!</definedName>
    <definedName name="__123Graph_D" localSheetId="2" hidden="1">[1]CMI!#REF!</definedName>
    <definedName name="__123Graph_D" localSheetId="4" hidden="1">[1]CMI!#REF!</definedName>
    <definedName name="__123Graph_D" hidden="1">[1]CMI!#REF!</definedName>
    <definedName name="__123Graph_D1" localSheetId="2" hidden="1">[1]CMI!#REF!</definedName>
    <definedName name="__123Graph_D1" localSheetId="4" hidden="1">[1]CMI!#REF!</definedName>
    <definedName name="__123Graph_D1" hidden="1">[1]CMI!#REF!</definedName>
    <definedName name="__123Graph_D2" localSheetId="2" hidden="1">[1]CMI!#REF!</definedName>
    <definedName name="__123Graph_D2" localSheetId="4" hidden="1">[1]CMI!#REF!</definedName>
    <definedName name="__123Graph_D2" hidden="1">[1]CMI!#REF!</definedName>
    <definedName name="__123Graph_D3" localSheetId="2" hidden="1">[1]CMI!#REF!</definedName>
    <definedName name="__123Graph_D3" localSheetId="4" hidden="1">[1]CMI!#REF!</definedName>
    <definedName name="__123Graph_D3" hidden="1">[1]CMI!#REF!</definedName>
    <definedName name="__123Graph_E" localSheetId="2" hidden="1">[1]CMI!#REF!</definedName>
    <definedName name="__123Graph_E" localSheetId="4" hidden="1">[1]CMI!#REF!</definedName>
    <definedName name="__123Graph_E" hidden="1">[1]CMI!#REF!</definedName>
    <definedName name="__123Graph_E1" localSheetId="2" hidden="1">[1]CMI!#REF!</definedName>
    <definedName name="__123Graph_E1" localSheetId="4" hidden="1">[1]CMI!#REF!</definedName>
    <definedName name="__123Graph_E1" hidden="1">[1]CMI!#REF!</definedName>
    <definedName name="__123Graph_E2" localSheetId="2" hidden="1">[1]CMI!#REF!</definedName>
    <definedName name="__123Graph_E2" localSheetId="4" hidden="1">[1]CMI!#REF!</definedName>
    <definedName name="__123Graph_E2" hidden="1">[1]CMI!#REF!</definedName>
    <definedName name="__123Graph_E3" localSheetId="2" hidden="1">[1]CMI!#REF!</definedName>
    <definedName name="__123Graph_E3" localSheetId="4" hidden="1">[1]CMI!#REF!</definedName>
    <definedName name="__123Graph_E3" hidden="1">[1]CMI!#REF!</definedName>
    <definedName name="__123Graph_F" localSheetId="2" hidden="1">[1]CMI!#REF!</definedName>
    <definedName name="__123Graph_F" localSheetId="4" hidden="1">[1]CMI!#REF!</definedName>
    <definedName name="__123Graph_F" hidden="1">[1]CMI!#REF!</definedName>
    <definedName name="__123Graph_F1" localSheetId="2" hidden="1">[1]CMI!#REF!</definedName>
    <definedName name="__123Graph_F1" localSheetId="4" hidden="1">[1]CMI!#REF!</definedName>
    <definedName name="__123Graph_F1" hidden="1">[1]CMI!#REF!</definedName>
    <definedName name="__123Graph_F2" localSheetId="2" hidden="1">[1]CMI!#REF!</definedName>
    <definedName name="__123Graph_F2" localSheetId="4" hidden="1">[1]CMI!#REF!</definedName>
    <definedName name="__123Graph_F2" hidden="1">[1]CMI!#REF!</definedName>
    <definedName name="__123Graph_F3" localSheetId="2" hidden="1">[1]CMI!#REF!</definedName>
    <definedName name="__123Graph_F3" localSheetId="4" hidden="1">[1]CMI!#REF!</definedName>
    <definedName name="__123Graph_F3" hidden="1">[1]CMI!#REF!</definedName>
    <definedName name="__123Graph_X" localSheetId="2" hidden="1">[1]CMI!#REF!</definedName>
    <definedName name="__123Graph_X" localSheetId="4" hidden="1">[1]CMI!#REF!</definedName>
    <definedName name="__123Graph_X" hidden="1">[1]CMI!#REF!</definedName>
    <definedName name="__123Graph_X1" localSheetId="2" hidden="1">[1]CMI!#REF!</definedName>
    <definedName name="__123Graph_X1" localSheetId="4" hidden="1">[1]CMI!#REF!</definedName>
    <definedName name="__123Graph_X1" hidden="1">[1]CMI!#REF!</definedName>
    <definedName name="__123Graph_X2" localSheetId="2" hidden="1">[1]CMI!#REF!</definedName>
    <definedName name="__123Graph_X2" localSheetId="4" hidden="1">[1]CMI!#REF!</definedName>
    <definedName name="__123Graph_X2" hidden="1">[1]CMI!#REF!</definedName>
    <definedName name="__IntlFixup" hidden="1">TRUE</definedName>
    <definedName name="__QR1" localSheetId="5">#REF!</definedName>
    <definedName name="__QR10" localSheetId="5">#REF!</definedName>
    <definedName name="__QR11" localSheetId="5">#REF!</definedName>
    <definedName name="__QR12" localSheetId="5">#REF!</definedName>
    <definedName name="__QR2" localSheetId="5">#REF!</definedName>
    <definedName name="__QR3" localSheetId="5">#REF!</definedName>
    <definedName name="__QR4" localSheetId="5">#REF!</definedName>
    <definedName name="__QR5" localSheetId="5">#REF!</definedName>
    <definedName name="__QR6" localSheetId="5">#REF!</definedName>
    <definedName name="__QR7" localSheetId="5">#REF!</definedName>
    <definedName name="__QR8" localSheetId="5">#REF!</definedName>
    <definedName name="__QR9" localSheetId="5">#REF!</definedName>
    <definedName name="_1_123Grap" localSheetId="2" hidden="1">[2]ICATU!#REF!</definedName>
    <definedName name="_1_123Grap" localSheetId="4" hidden="1">[2]ICATU!#REF!</definedName>
    <definedName name="_1_123Grap" hidden="1">[2]ICATU!#REF!</definedName>
    <definedName name="_Dist_Values" localSheetId="2" hidden="1">#REF!</definedName>
    <definedName name="_Dist_Values" localSheetId="4" hidden="1">#REF!</definedName>
    <definedName name="_Dist_Values" hidden="1">#REF!</definedName>
    <definedName name="_Fill" localSheetId="2" hidden="1">#REF!</definedName>
    <definedName name="_Fill" localSheetId="4" hidden="1">#REF!</definedName>
    <definedName name="_Fill" hidden="1">#REF!</definedName>
    <definedName name="_Key1" localSheetId="2" hidden="1">#REF!</definedName>
    <definedName name="_Key1" localSheetId="4" hidden="1">#REF!</definedName>
    <definedName name="_Key1" hidden="1">#REF!</definedName>
    <definedName name="_Key2" localSheetId="2" hidden="1">#REF!</definedName>
    <definedName name="_Key2" localSheetId="4" hidden="1">#REF!</definedName>
    <definedName name="_Key2" hidden="1">#REF!</definedName>
    <definedName name="_Order1" hidden="1">255</definedName>
    <definedName name="_Order2" hidden="1">255</definedName>
    <definedName name="_QR1" localSheetId="5">#REF!</definedName>
    <definedName name="_QR10" localSheetId="5">#REF!</definedName>
    <definedName name="_QR11" localSheetId="5">#REF!</definedName>
    <definedName name="_QR12" localSheetId="5">#REF!</definedName>
    <definedName name="_QR2" localSheetId="5">#REF!</definedName>
    <definedName name="_QR3" localSheetId="5">#REF!</definedName>
    <definedName name="_QR4" localSheetId="5">#REF!</definedName>
    <definedName name="_QR5" localSheetId="5">#REF!</definedName>
    <definedName name="_QR6" localSheetId="5">#REF!</definedName>
    <definedName name="_QR7" localSheetId="5">#REF!</definedName>
    <definedName name="_QR8" localSheetId="5">#REF!</definedName>
    <definedName name="_QR9" localSheetId="5">#REF!</definedName>
    <definedName name="_Sort" localSheetId="2" hidden="1">#REF!</definedName>
    <definedName name="_Sort" localSheetId="4" hidden="1">#REF!</definedName>
    <definedName name="_Sort" hidden="1">#REF!</definedName>
    <definedName name="_Table1_In1" localSheetId="2" hidden="1">#REF!</definedName>
    <definedName name="_Table1_In1" localSheetId="4" hidden="1">#REF!</definedName>
    <definedName name="_Table1_In1" hidden="1">#REF!</definedName>
    <definedName name="_Table1_Out" localSheetId="2" hidden="1">#REF!</definedName>
    <definedName name="_Table1_Out" localSheetId="4" hidden="1">#REF!</definedName>
    <definedName name="_Table1_Out" hidden="1">#REF!</definedName>
    <definedName name="_Table2_In1" localSheetId="2" hidden="1">#REF!</definedName>
    <definedName name="_Table2_In1" localSheetId="4" hidden="1">#REF!</definedName>
    <definedName name="_Table2_In1" hidden="1">#REF!</definedName>
    <definedName name="_Table2_In2" localSheetId="2" hidden="1">#REF!</definedName>
    <definedName name="_Table2_In2" localSheetId="4" hidden="1">#REF!</definedName>
    <definedName name="_Table2_In2" hidden="1">#REF!</definedName>
    <definedName name="_Table2_Out" localSheetId="2" hidden="1">#REF!</definedName>
    <definedName name="_Table2_Out" localSheetId="4" hidden="1">#REF!</definedName>
    <definedName name="_Table2_Out" hidden="1">#REF!</definedName>
    <definedName name="a" localSheetId="5">#REF!</definedName>
    <definedName name="aaaa" hidden="1">'[3]Seguros 2001-2002 {ppc}'!$X$12</definedName>
    <definedName name="ACwvu.ACC." localSheetId="2" hidden="1">#REF!</definedName>
    <definedName name="ACwvu.ACC." localSheetId="4" hidden="1">#REF!</definedName>
    <definedName name="ACwvu.ACC." hidden="1">#REF!</definedName>
    <definedName name="ACwvu.AFAC." localSheetId="2" hidden="1">#REF!</definedName>
    <definedName name="ACwvu.AFAC." localSheetId="4" hidden="1">#REF!</definedName>
    <definedName name="ACwvu.AFAC." hidden="1">#REF!</definedName>
    <definedName name="ACwvu.ELIMLUCRO." localSheetId="2" hidden="1">#REF!</definedName>
    <definedName name="ACwvu.ELIMLUCRO." localSheetId="4" hidden="1">#REF!</definedName>
    <definedName name="ACwvu.ELIMLUCRO." hidden="1">#REF!</definedName>
    <definedName name="ACwvu.ESTOQUES." localSheetId="2" hidden="1">#REF!</definedName>
    <definedName name="ACwvu.ESTOQUES." localSheetId="4" hidden="1">#REF!</definedName>
    <definedName name="ACwvu.ESTOQUES." hidden="1">#REF!</definedName>
    <definedName name="ACwvu.Fabio." localSheetId="2" hidden="1">#REF!</definedName>
    <definedName name="ACwvu.Fabio." localSheetId="4" hidden="1">#REF!</definedName>
    <definedName name="ACwvu.Fabio." hidden="1">#REF!</definedName>
    <definedName name="ACwvu.LPERDAS." localSheetId="2" hidden="1">#REF!</definedName>
    <definedName name="ACwvu.LPERDAS." localSheetId="4" hidden="1">#REF!</definedName>
    <definedName name="ACwvu.LPERDAS." hidden="1">#REF!</definedName>
    <definedName name="ACwvu.RES432." localSheetId="2" hidden="1">#REF!</definedName>
    <definedName name="ACwvu.RES432." localSheetId="4" hidden="1">#REF!</definedName>
    <definedName name="ACwvu.RES432." hidden="1">#REF!</definedName>
    <definedName name="AS2DocOpenMode" hidden="1">"AS2DocumentEdit"</definedName>
    <definedName name="AS2HasNoAutoHeaderFooter" hidden="1">" "</definedName>
    <definedName name="AS2NamedRange" hidden="1">9</definedName>
    <definedName name="AS2ReportLS" hidden="1">1</definedName>
    <definedName name="AS2SyncStepLS" hidden="1">0</definedName>
    <definedName name="AS2TickmarkLS" localSheetId="2" hidden="1">#REF!</definedName>
    <definedName name="AS2TickmarkLS" localSheetId="4" hidden="1">#REF!</definedName>
    <definedName name="AS2TickmarkLS" hidden="1">#REF!</definedName>
    <definedName name="AS2VersionLS" hidden="1">300</definedName>
    <definedName name="asr" hidden="1">[1]CMI!#REF!</definedName>
    <definedName name="BalType" hidden="1">TRUE</definedName>
    <definedName name="BCSA" localSheetId="5">#REF!</definedName>
    <definedName name="BCSAG" localSheetId="5">#REF!</definedName>
    <definedName name="BCSD" localSheetId="5">#REF!</definedName>
    <definedName name="BCSF" localSheetId="5">#REF!</definedName>
    <definedName name="BCSJ" localSheetId="5">#REF!</definedName>
    <definedName name="BCSJA" localSheetId="5">#REF!</definedName>
    <definedName name="BCSJU" localSheetId="5">#REF!</definedName>
    <definedName name="BCSM" localSheetId="5">#REF!</definedName>
    <definedName name="BCSMA" localSheetId="5">#REF!</definedName>
    <definedName name="BCSN" localSheetId="5">#REF!</definedName>
    <definedName name="BCSO" localSheetId="5">#REF!</definedName>
    <definedName name="BCSS" localSheetId="5">#REF!</definedName>
    <definedName name="BG_Del" hidden="1">15</definedName>
    <definedName name="BG_Ins" hidden="1">4</definedName>
    <definedName name="BG_Mod" hidden="1">6</definedName>
    <definedName name="BLPH1" localSheetId="2" hidden="1">'[4]Brazil Sovereign'!#REF!</definedName>
    <definedName name="BLPH1" localSheetId="4" hidden="1">'[4]Brazil Sovereign'!#REF!</definedName>
    <definedName name="BLPH1" hidden="1">'[4]Brazil Sovereign'!#REF!</definedName>
    <definedName name="BLPH100" hidden="1">[5]BLP!$I$5</definedName>
    <definedName name="BLPH101" hidden="1">[5]BLP!$G$5</definedName>
    <definedName name="BLPH102" hidden="1">[5]BLP!$E$5</definedName>
    <definedName name="BLPH103" hidden="1">[5]BLP!$C$5</definedName>
    <definedName name="BLPH104" hidden="1">[5]BLP!$A$5</definedName>
    <definedName name="BLPH107" localSheetId="2" hidden="1">'[6]Dados BLP'!#REF!</definedName>
    <definedName name="BLPH107" localSheetId="4" hidden="1">'[6]Dados BLP'!#REF!</definedName>
    <definedName name="BLPH107" hidden="1">'[6]Dados BLP'!#REF!</definedName>
    <definedName name="BLPH2" localSheetId="2" hidden="1">#REF!</definedName>
    <definedName name="BLPH2" localSheetId="4" hidden="1">#REF!</definedName>
    <definedName name="BLPH2" hidden="1">#REF!</definedName>
    <definedName name="BLPH3" localSheetId="2" hidden="1">#REF!</definedName>
    <definedName name="BLPH3" localSheetId="4" hidden="1">#REF!</definedName>
    <definedName name="BLPH3" hidden="1">#REF!</definedName>
    <definedName name="BLPH4" localSheetId="2" hidden="1">#REF!</definedName>
    <definedName name="BLPH4" localSheetId="4" hidden="1">#REF!</definedName>
    <definedName name="BLPH4" hidden="1">#REF!</definedName>
    <definedName name="BLPH5" localSheetId="2" hidden="1">#REF!</definedName>
    <definedName name="BLPH5" localSheetId="4" hidden="1">#REF!</definedName>
    <definedName name="BLPH5" hidden="1">#REF!</definedName>
    <definedName name="BLPH6" localSheetId="2" hidden="1">#REF!</definedName>
    <definedName name="BLPH6" localSheetId="4" hidden="1">#REF!</definedName>
    <definedName name="BLPH6" hidden="1">#REF!</definedName>
    <definedName name="BLPH7" localSheetId="2" hidden="1">#REF!</definedName>
    <definedName name="BLPH7" localSheetId="4" hidden="1">#REF!</definedName>
    <definedName name="BLPH7" hidden="1">#REF!</definedName>
    <definedName name="BLPH8" localSheetId="2" hidden="1">#REF!</definedName>
    <definedName name="BLPH8" localSheetId="4" hidden="1">#REF!</definedName>
    <definedName name="BLPH8" hidden="1">#REF!</definedName>
    <definedName name="BLPH96" hidden="1">[5]BLP!$Q$5</definedName>
    <definedName name="BLPH97" hidden="1">[5]BLP!$O$5</definedName>
    <definedName name="BLPH98" hidden="1">[5]BLP!$M$5</definedName>
    <definedName name="BLPH99" hidden="1">[5]BLP!$K$5</definedName>
    <definedName name="CSPG" localSheetId="5">#REF!</definedName>
    <definedName name="dsds" hidden="1">[7]XREF!$A$4</definedName>
    <definedName name="EWRGS" localSheetId="2" hidden="1">'[8]Movim. DOAR (31_12_03)'!#REF!</definedName>
    <definedName name="EWRGS" localSheetId="4" hidden="1">'[8]Movim. DOAR (31_12_03)'!#REF!</definedName>
    <definedName name="EWRGS" hidden="1">'[8]Movim. DOAR (31_12_03)'!#REF!</definedName>
    <definedName name="fjjashfja" localSheetId="2" hidden="1">#REF!</definedName>
    <definedName name="fjjashfja" localSheetId="4" hidden="1">#REF!</definedName>
    <definedName name="fjjashfja" hidden="1">#REF!</definedName>
    <definedName name="GrpAcct1" hidden="1">"5611"</definedName>
    <definedName name="GrpAcct2" hidden="1">"5612"</definedName>
    <definedName name="GrpLevel" hidden="1">2</definedName>
    <definedName name="HTML_CodePage" hidden="1">1252</definedName>
    <definedName name="HTML_Control" localSheetId="2" hidden="1">{"'RESUMO'!$A$1:$H$41"}</definedName>
    <definedName name="HTML_Control" hidden="1">{"'RESUMO'!$A$1:$H$41"}</definedName>
    <definedName name="HTML_Description" hidden="1">""</definedName>
    <definedName name="HTML_Email" hidden="1">""</definedName>
    <definedName name="HTML_Header" hidden="1">""</definedName>
    <definedName name="HTML_LastUpdate" hidden="1">"11/09/00"</definedName>
    <definedName name="HTML_LineAfter" hidden="1">FALSE</definedName>
    <definedName name="HTML_LineBefore" hidden="1">FALSE</definedName>
    <definedName name="HTML_Name" hidden="1">"Socil Guyomarc'h Ind. Com. Lt"</definedName>
    <definedName name="HTML_OBDlg2" hidden="1">TRUE</definedName>
    <definedName name="HTML_OBDlg4" hidden="1">TRUE</definedName>
    <definedName name="HTML_OS" hidden="1">0</definedName>
    <definedName name="HTML_PathFile" hidden="1">"G:\DAF\FIN\Cesar\S.L.Mata\110900.htm"</definedName>
    <definedName name="HTML_Title" hidden="1">"POSIÇÃO CAIXA"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RPG" localSheetId="5">#REF!</definedName>
    <definedName name="ISUDFHISDUF" hidden="1">'[9]Mapa Empréstimos {ppc}'!$P$42</definedName>
    <definedName name="LIUHSDFKJG" hidden="1">1</definedName>
    <definedName name="NumofGrpAccts" hidden="1">2</definedName>
    <definedName name="OIJSDFI" localSheetId="2" hidden="1">'[9]Mapa Empréstimos {ppc}'!#REF!</definedName>
    <definedName name="OIJSDFI" localSheetId="4" hidden="1">'[9]Mapa Empréstimos {ppc}'!#REF!</definedName>
    <definedName name="OIJSDFI" hidden="1">'[9]Mapa Empréstimos {ppc}'!#REF!</definedName>
    <definedName name="OK" localSheetId="5">#REF!</definedName>
    <definedName name="q" hidden="1">1</definedName>
    <definedName name="qewrqwerq" hidden="1">'[9]Report 31.12.04'!$K$24</definedName>
    <definedName name="qqq" localSheetId="2" hidden="1">'[8]Movim. DOAR (31_12_03)'!#REF!</definedName>
    <definedName name="qqq" localSheetId="4" hidden="1">'[8]Movim. DOAR (31_12_03)'!#REF!</definedName>
    <definedName name="qqq" hidden="1">'[8]Movim. DOAR (31_12_03)'!#REF!</definedName>
    <definedName name="qwee" hidden="1">'[9]Mapa Empréstimos {ppc}'!$P$59</definedName>
    <definedName name="qwerqerqwerqwer" hidden="1">10</definedName>
    <definedName name="rewqwr" hidden="1">'[9]Mapa Empréstimos {ppc}'!$P$61</definedName>
    <definedName name="RM" localSheetId="5">#REF!</definedName>
    <definedName name="RMA" localSheetId="5">#REF!</definedName>
    <definedName name="RMAG" localSheetId="5">#REF!</definedName>
    <definedName name="RMD" localSheetId="5">#REF!</definedName>
    <definedName name="RMF" localSheetId="5">#REF!</definedName>
    <definedName name="RMJ" localSheetId="5">#REF!</definedName>
    <definedName name="RMJU" localSheetId="5">#REF!</definedName>
    <definedName name="RMM" localSheetId="5">#REF!</definedName>
    <definedName name="RMMA" localSheetId="5">#REF!</definedName>
    <definedName name="RMN" localSheetId="5">#REF!</definedName>
    <definedName name="RMO" localSheetId="5">#REF!</definedName>
    <definedName name="RMS" localSheetId="5">#REF!</definedName>
    <definedName name="RowLevel" hidden="1">1</definedName>
    <definedName name="rqweqewee" hidden="1">'[9]Report 31.12.04'!$I$24</definedName>
    <definedName name="rqwerqwe" hidden="1">1</definedName>
    <definedName name="RS" localSheetId="5">#REF!</definedName>
    <definedName name="RSA" localSheetId="5">#REF!</definedName>
    <definedName name="RSAG" localSheetId="5">#REF!</definedName>
    <definedName name="RSD" localSheetId="5">#REF!</definedName>
    <definedName name="RSF" localSheetId="5">#REF!</definedName>
    <definedName name="RSJ" localSheetId="5">#REF!</definedName>
    <definedName name="RSJU" localSheetId="5">#REF!</definedName>
    <definedName name="RSM" localSheetId="5">#REF!</definedName>
    <definedName name="RSMA" localSheetId="5">#REF!</definedName>
    <definedName name="RSN" localSheetId="5">#REF!</definedName>
    <definedName name="RSO" localSheetId="5">#REF!</definedName>
    <definedName name="RSS" localSheetId="5">#REF!</definedName>
    <definedName name="sasa" hidden="1">"AS2DocumentBrowse"</definedName>
    <definedName name="SDFIGUSDHGOIJ" hidden="1">'[9]Cartas de Fiança'!$H$1:$H$65536</definedName>
    <definedName name="sff" localSheetId="5">#REF!</definedName>
    <definedName name="SIDUFGHK" hidden="1">'[9]Mapa Empréstimos {ppc}'!$M$43</definedName>
    <definedName name="SODFIGHJ" hidden="1">'[9]Mapa Empréstimos {ppc}'!$P$61</definedName>
    <definedName name="SODFIGUJSOL" hidden="1">'[9]Mapa Empréstimos {ppc}'!$P$54</definedName>
    <definedName name="SODFIJGSLDFI" hidden="1">1</definedName>
    <definedName name="SODIFGJ" hidden="1">'[9]Mapa Empréstimos {ppc}'!$K$43</definedName>
    <definedName name="sogsafra" localSheetId="2" hidden="1">[10]ICATU!#REF!</definedName>
    <definedName name="sogsafra" localSheetId="4" hidden="1">[10]ICATU!#REF!</definedName>
    <definedName name="sogsafra" hidden="1">[10]ICATU!#REF!</definedName>
    <definedName name="Summary" localSheetId="2" hidden="1">#REF!</definedName>
    <definedName name="Summary" localSheetId="4" hidden="1">#REF!</definedName>
    <definedName name="Summary" hidden="1">#REF!</definedName>
    <definedName name="Swvu.ACC." localSheetId="2" hidden="1">#REF!</definedName>
    <definedName name="Swvu.ACC." localSheetId="4" hidden="1">#REF!</definedName>
    <definedName name="Swvu.ACC." hidden="1">#REF!</definedName>
    <definedName name="Swvu.AFAC." localSheetId="2" hidden="1">#REF!</definedName>
    <definedName name="Swvu.AFAC." localSheetId="4" hidden="1">#REF!</definedName>
    <definedName name="Swvu.AFAC." hidden="1">#REF!</definedName>
    <definedName name="Swvu.ELIMLUCRO." localSheetId="2" hidden="1">#REF!</definedName>
    <definedName name="Swvu.ELIMLUCRO." localSheetId="4" hidden="1">#REF!</definedName>
    <definedName name="Swvu.ELIMLUCRO." hidden="1">#REF!</definedName>
    <definedName name="Swvu.ESTOQUES." localSheetId="2" hidden="1">#REF!</definedName>
    <definedName name="Swvu.ESTOQUES." localSheetId="4" hidden="1">#REF!</definedName>
    <definedName name="Swvu.ESTOQUES." hidden="1">#REF!</definedName>
    <definedName name="Swvu.Fabio." localSheetId="2" hidden="1">#REF!</definedName>
    <definedName name="Swvu.Fabio." localSheetId="4" hidden="1">#REF!</definedName>
    <definedName name="Swvu.Fabio." hidden="1">#REF!</definedName>
    <definedName name="Swvu.LPERDAS." localSheetId="2" hidden="1">#REF!</definedName>
    <definedName name="Swvu.LPERDAS." localSheetId="4" hidden="1">#REF!</definedName>
    <definedName name="Swvu.LPERDAS." hidden="1">#REF!</definedName>
    <definedName name="Swvu.RES432." localSheetId="2" hidden="1">#REF!</definedName>
    <definedName name="Swvu.RES432." localSheetId="4" hidden="1">#REF!</definedName>
    <definedName name="Swvu.RES432." hidden="1">#REF!</definedName>
    <definedName name="TBdbName" hidden="1">"88D5BF544BE111D2B8C5006097494125.mdb"</definedName>
    <definedName name="teste2" hidden="1">'[11]Teste FOPAG'!$AF$1:$AF$65536</definedName>
    <definedName name="TextRefCopyRangeCount" hidden="1">4</definedName>
    <definedName name="XREF_COL" hidden="1">'[12]Intercompany BP'!$E$1:$E$65536</definedName>
    <definedName name="XREF_COLUMN_1" localSheetId="2" hidden="1">#REF!</definedName>
    <definedName name="XREF_COLUMN_1" localSheetId="4" hidden="1">#REF!</definedName>
    <definedName name="XREF_COLUMN_1" hidden="1">#REF!</definedName>
    <definedName name="XREF_COLUMN_10" localSheetId="2" hidden="1">#REF!</definedName>
    <definedName name="XREF_COLUMN_10" localSheetId="4" hidden="1">#REF!</definedName>
    <definedName name="XREF_COLUMN_10" hidden="1">#REF!</definedName>
    <definedName name="XREF_COLUMN_11" localSheetId="2" hidden="1">'[13]PAS Depreciação 30.09.05'!#REF!</definedName>
    <definedName name="XREF_COLUMN_11" localSheetId="4" hidden="1">'[13]PAS Depreciação 30.09.05'!#REF!</definedName>
    <definedName name="XREF_COLUMN_11" hidden="1">'[13]PAS Depreciação 30.09.05'!#REF!</definedName>
    <definedName name="XREF_COLUMN_12" localSheetId="2" hidden="1">'[14]Suporte DOAR'!#REF!</definedName>
    <definedName name="XREF_COLUMN_12" localSheetId="4" hidden="1">'[14]Suporte DOAR'!#REF!</definedName>
    <definedName name="XREF_COLUMN_12" hidden="1">'[14]Suporte DOAR'!#REF!</definedName>
    <definedName name="XREF_COLUMN_13" localSheetId="2" hidden="1">'[14]Suporte DOAR'!#REF!</definedName>
    <definedName name="XREF_COLUMN_13" localSheetId="4" hidden="1">'[14]Suporte DOAR'!#REF!</definedName>
    <definedName name="XREF_COLUMN_13" hidden="1">'[14]Suporte DOAR'!#REF!</definedName>
    <definedName name="XREF_COLUMN_14" localSheetId="2" hidden="1">'[14]Suporte DOAR'!#REF!</definedName>
    <definedName name="XREF_COLUMN_14" localSheetId="4" hidden="1">'[14]Suporte DOAR'!#REF!</definedName>
    <definedName name="XREF_COLUMN_14" hidden="1">'[14]Suporte DOAR'!#REF!</definedName>
    <definedName name="XREF_COLUMN_15" localSheetId="2" hidden="1">'[14]Suporte DOAR'!#REF!</definedName>
    <definedName name="XREF_COLUMN_15" localSheetId="4" hidden="1">'[14]Suporte DOAR'!#REF!</definedName>
    <definedName name="XREF_COLUMN_15" hidden="1">'[14]Suporte DOAR'!#REF!</definedName>
    <definedName name="XREF_COLUMN_16" localSheetId="2" hidden="1">'[14]Suporte DOAR'!#REF!</definedName>
    <definedName name="XREF_COLUMN_16" localSheetId="4" hidden="1">'[14]Suporte DOAR'!#REF!</definedName>
    <definedName name="XREF_COLUMN_16" hidden="1">'[14]Suporte DOAR'!#REF!</definedName>
    <definedName name="XREF_COLUMN_17" localSheetId="2" hidden="1">'[14]Suporte DOAR'!#REF!</definedName>
    <definedName name="XREF_COLUMN_17" localSheetId="4" hidden="1">'[14]Suporte DOAR'!#REF!</definedName>
    <definedName name="XREF_COLUMN_17" hidden="1">'[14]Suporte DOAR'!#REF!</definedName>
    <definedName name="XREF_COLUMN_18" localSheetId="2" hidden="1">'[14]Suporte DOAR'!#REF!</definedName>
    <definedName name="XREF_COLUMN_18" localSheetId="4" hidden="1">'[14]Suporte DOAR'!#REF!</definedName>
    <definedName name="XREF_COLUMN_18" hidden="1">'[14]Suporte DOAR'!#REF!</definedName>
    <definedName name="XREF_COLUMN_19" localSheetId="2" hidden="1">'[14]Suporte DOAR'!#REF!</definedName>
    <definedName name="XREF_COLUMN_19" localSheetId="4" hidden="1">'[14]Suporte DOAR'!#REF!</definedName>
    <definedName name="XREF_COLUMN_19" hidden="1">'[14]Suporte DOAR'!#REF!</definedName>
    <definedName name="XREF_COLUMN_2" localSheetId="2" hidden="1">#REF!</definedName>
    <definedName name="XREF_COLUMN_2" localSheetId="4" hidden="1">#REF!</definedName>
    <definedName name="XREF_COLUMN_2" hidden="1">#REF!</definedName>
    <definedName name="XREF_COLUMN_20" localSheetId="2" hidden="1">'[14]Suporte DOAR'!#REF!</definedName>
    <definedName name="XREF_COLUMN_20" localSheetId="4" hidden="1">'[14]Suporte DOAR'!#REF!</definedName>
    <definedName name="XREF_COLUMN_20" hidden="1">'[14]Suporte DOAR'!#REF!</definedName>
    <definedName name="XREF_COLUMN_21" localSheetId="2" hidden="1">#REF!</definedName>
    <definedName name="XREF_COLUMN_21" localSheetId="4" hidden="1">#REF!</definedName>
    <definedName name="XREF_COLUMN_21" hidden="1">#REF!</definedName>
    <definedName name="XREF_COLUMN_29" localSheetId="2" hidden="1">[15]Lead!#REF!</definedName>
    <definedName name="XREF_COLUMN_29" localSheetId="4" hidden="1">[15]Lead!#REF!</definedName>
    <definedName name="XREF_COLUMN_29" hidden="1">[15]Lead!#REF!</definedName>
    <definedName name="XREF_COLUMN_3" localSheetId="2" hidden="1">#REF!</definedName>
    <definedName name="XREF_COLUMN_3" localSheetId="4" hidden="1">#REF!</definedName>
    <definedName name="XREF_COLUMN_3" hidden="1">#REF!</definedName>
    <definedName name="XREF_COLUMN_4" hidden="1">'[16]Eliminações BP e DRE'!$L$1:$L$65536</definedName>
    <definedName name="XREF_COLUMN_5" hidden="1">'[16]Eliminações BP e DRE'!$O$1:$O$65536</definedName>
    <definedName name="XREF_COLUMN_6" localSheetId="2" hidden="1">#REF!</definedName>
    <definedName name="XREF_COLUMN_6" localSheetId="4" hidden="1">#REF!</definedName>
    <definedName name="XREF_COLUMN_6" hidden="1">#REF!</definedName>
    <definedName name="XREF_COLUMN_7" localSheetId="2" hidden="1">#REF!</definedName>
    <definedName name="XREF_COLUMN_7" localSheetId="4" hidden="1">#REF!</definedName>
    <definedName name="XREF_COLUMN_7" hidden="1">#REF!</definedName>
    <definedName name="XREF_COLUMN_8" localSheetId="2" hidden="1">'[17]PAS de juros'!#REF!</definedName>
    <definedName name="XREF_COLUMN_8" localSheetId="4" hidden="1">'[17]PAS de juros'!#REF!</definedName>
    <definedName name="XREF_COLUMN_8" hidden="1">'[17]PAS de juros'!#REF!</definedName>
    <definedName name="XREF_COLUMN_9" localSheetId="2" hidden="1">'[18]Mapa Empréstimos {ppc}'!#REF!</definedName>
    <definedName name="XREF_COLUMN_9" localSheetId="4" hidden="1">'[18]Mapa Empréstimos {ppc}'!#REF!</definedName>
    <definedName name="XREF_COLUMN_9" hidden="1">'[18]Mapa Empréstimos {ppc}'!#REF!</definedName>
    <definedName name="XRefActiveRow" localSheetId="2" hidden="1">#REF!</definedName>
    <definedName name="XRefActiveRow" localSheetId="4" hidden="1">#REF!</definedName>
    <definedName name="XRefActiveRow" hidden="1">#REF!</definedName>
    <definedName name="XRefColumnsCount" hidden="1">7</definedName>
    <definedName name="XRefCopy1" localSheetId="2" hidden="1">#REF!</definedName>
    <definedName name="XRefCopy1" localSheetId="4" hidden="1">#REF!</definedName>
    <definedName name="XRefCopy1" hidden="1">#REF!</definedName>
    <definedName name="XRefCopy10" hidden="1">[19]Lead!$F$22</definedName>
    <definedName name="XRefCopy10Row" localSheetId="2" hidden="1">#REF!</definedName>
    <definedName name="XRefCopy10Row" localSheetId="4" hidden="1">#REF!</definedName>
    <definedName name="XRefCopy10Row" hidden="1">#REF!</definedName>
    <definedName name="XRefCopy11" localSheetId="2" hidden="1">#REF!</definedName>
    <definedName name="XRefCopy11" localSheetId="4" hidden="1">#REF!</definedName>
    <definedName name="XRefCopy11" hidden="1">#REF!</definedName>
    <definedName name="XRefCopy11Row" localSheetId="2" hidden="1">#REF!</definedName>
    <definedName name="XRefCopy11Row" localSheetId="4" hidden="1">#REF!</definedName>
    <definedName name="XRefCopy11Row" hidden="1">#REF!</definedName>
    <definedName name="XRefCopy12" hidden="1">[19]Lead!$F$53</definedName>
    <definedName name="XRefCopy12Row" localSheetId="2" hidden="1">#REF!</definedName>
    <definedName name="XRefCopy12Row" localSheetId="4" hidden="1">#REF!</definedName>
    <definedName name="XRefCopy12Row" hidden="1">#REF!</definedName>
    <definedName name="XRefCopy13" localSheetId="2" hidden="1">'[14]Suporte DOAR'!#REF!</definedName>
    <definedName name="XRefCopy13" localSheetId="4" hidden="1">'[14]Suporte DOAR'!#REF!</definedName>
    <definedName name="XRefCopy13" hidden="1">'[14]Suporte DOAR'!#REF!</definedName>
    <definedName name="XRefCopy13Row" localSheetId="2" hidden="1">#REF!</definedName>
    <definedName name="XRefCopy13Row" localSheetId="4" hidden="1">#REF!</definedName>
    <definedName name="XRefCopy13Row" hidden="1">#REF!</definedName>
    <definedName name="XRefCopy14" hidden="1">[19]Lead!$F$54</definedName>
    <definedName name="XRefCopy14Row" localSheetId="2" hidden="1">#REF!</definedName>
    <definedName name="XRefCopy14Row" localSheetId="4" hidden="1">#REF!</definedName>
    <definedName name="XRefCopy14Row" hidden="1">#REF!</definedName>
    <definedName name="XRefCopy15" localSheetId="2" hidden="1">'[14]Suporte DOAR'!#REF!</definedName>
    <definedName name="XRefCopy15" localSheetId="4" hidden="1">'[14]Suporte DOAR'!#REF!</definedName>
    <definedName name="XRefCopy15" hidden="1">'[14]Suporte DOAR'!#REF!</definedName>
    <definedName name="XRefCopy15Row" localSheetId="2" hidden="1">#REF!</definedName>
    <definedName name="XRefCopy15Row" localSheetId="4" hidden="1">#REF!</definedName>
    <definedName name="XRefCopy15Row" hidden="1">#REF!</definedName>
    <definedName name="XRefCopy16" localSheetId="2" hidden="1">'[20]Mapa Mov. 429'!#REF!</definedName>
    <definedName name="XRefCopy16" localSheetId="4" hidden="1">'[20]Mapa Mov. 429'!#REF!</definedName>
    <definedName name="XRefCopy16" hidden="1">'[20]Mapa Mov. 429'!#REF!</definedName>
    <definedName name="XRefCopy16Row" localSheetId="2" hidden="1">#REF!</definedName>
    <definedName name="XRefCopy16Row" localSheetId="4" hidden="1">#REF!</definedName>
    <definedName name="XRefCopy16Row" hidden="1">#REF!</definedName>
    <definedName name="XRefCopy17" localSheetId="2" hidden="1">'[14]Suporte DOAR'!#REF!</definedName>
    <definedName name="XRefCopy17" localSheetId="4" hidden="1">'[14]Suporte DOAR'!#REF!</definedName>
    <definedName name="XRefCopy17" hidden="1">'[14]Suporte DOAR'!#REF!</definedName>
    <definedName name="XRefCopy17Row" localSheetId="2" hidden="1">#REF!</definedName>
    <definedName name="XRefCopy17Row" localSheetId="4" hidden="1">#REF!</definedName>
    <definedName name="XRefCopy17Row" hidden="1">#REF!</definedName>
    <definedName name="XRefCopy18" localSheetId="2" hidden="1">[21]Balanço!#REF!</definedName>
    <definedName name="XRefCopy18" localSheetId="4" hidden="1">[21]Balanço!#REF!</definedName>
    <definedName name="XRefCopy18" hidden="1">[21]Balanço!#REF!</definedName>
    <definedName name="XRefCopy18Row" localSheetId="2" hidden="1">#REF!</definedName>
    <definedName name="XRefCopy18Row" localSheetId="4" hidden="1">#REF!</definedName>
    <definedName name="XRefCopy18Row" hidden="1">#REF!</definedName>
    <definedName name="XRefCopy19" localSheetId="2" hidden="1">#REF!</definedName>
    <definedName name="XRefCopy19" localSheetId="4" hidden="1">#REF!</definedName>
    <definedName name="XRefCopy19" hidden="1">#REF!</definedName>
    <definedName name="XRefCopy19Row" localSheetId="2" hidden="1">#REF!</definedName>
    <definedName name="XRefCopy19Row" localSheetId="4" hidden="1">#REF!</definedName>
    <definedName name="XRefCopy19Row" hidden="1">#REF!</definedName>
    <definedName name="XRefCopy1Row" localSheetId="2" hidden="1">#REF!</definedName>
    <definedName name="XRefCopy1Row" localSheetId="4" hidden="1">#REF!</definedName>
    <definedName name="XRefCopy1Row" hidden="1">#REF!</definedName>
    <definedName name="XRefCopy2" localSheetId="2" hidden="1">#REF!</definedName>
    <definedName name="XRefCopy2" localSheetId="4" hidden="1">#REF!</definedName>
    <definedName name="XRefCopy2" hidden="1">#REF!</definedName>
    <definedName name="XRefCopy20" localSheetId="2" hidden="1">#REF!</definedName>
    <definedName name="XRefCopy20" localSheetId="4" hidden="1">#REF!</definedName>
    <definedName name="XRefCopy20" hidden="1">#REF!</definedName>
    <definedName name="XRefCopy20Row" localSheetId="2" hidden="1">#REF!</definedName>
    <definedName name="XRefCopy20Row" localSheetId="4" hidden="1">#REF!</definedName>
    <definedName name="XRefCopy20Row" hidden="1">#REF!</definedName>
    <definedName name="XRefCopy21" localSheetId="2" hidden="1">#REF!</definedName>
    <definedName name="XRefCopy21" localSheetId="4" hidden="1">#REF!</definedName>
    <definedName name="XRefCopy21" hidden="1">#REF!</definedName>
    <definedName name="XRefCopy21Row" localSheetId="2" hidden="1">#REF!</definedName>
    <definedName name="XRefCopy21Row" localSheetId="4" hidden="1">#REF!</definedName>
    <definedName name="XRefCopy21Row" hidden="1">#REF!</definedName>
    <definedName name="XRefCopy22" localSheetId="2" hidden="1">#REF!</definedName>
    <definedName name="XRefCopy22" localSheetId="4" hidden="1">#REF!</definedName>
    <definedName name="XRefCopy22" hidden="1">#REF!</definedName>
    <definedName name="XRefCopy22Row" localSheetId="2" hidden="1">#REF!</definedName>
    <definedName name="XRefCopy22Row" localSheetId="4" hidden="1">#REF!</definedName>
    <definedName name="XRefCopy22Row" hidden="1">#REF!</definedName>
    <definedName name="XRefCopy23" localSheetId="2" hidden="1">#REF!</definedName>
    <definedName name="XRefCopy23" localSheetId="4" hidden="1">#REF!</definedName>
    <definedName name="XRefCopy23" hidden="1">#REF!</definedName>
    <definedName name="XRefCopy23Row" localSheetId="2" hidden="1">#REF!</definedName>
    <definedName name="XRefCopy23Row" localSheetId="4" hidden="1">#REF!</definedName>
    <definedName name="XRefCopy23Row" hidden="1">#REF!</definedName>
    <definedName name="XRefCopy24" localSheetId="2" hidden="1">#REF!</definedName>
    <definedName name="XRefCopy24" localSheetId="4" hidden="1">#REF!</definedName>
    <definedName name="XRefCopy24" hidden="1">#REF!</definedName>
    <definedName name="XRefCopy24Row" localSheetId="2" hidden="1">#REF!</definedName>
    <definedName name="XRefCopy24Row" localSheetId="4" hidden="1">#REF!</definedName>
    <definedName name="XRefCopy24Row" hidden="1">#REF!</definedName>
    <definedName name="XRefCopy25" localSheetId="2" hidden="1">#REF!</definedName>
    <definedName name="XRefCopy25" localSheetId="4" hidden="1">#REF!</definedName>
    <definedName name="XRefCopy25" hidden="1">#REF!</definedName>
    <definedName name="XRefCopy25Row" localSheetId="2" hidden="1">#REF!</definedName>
    <definedName name="XRefCopy25Row" localSheetId="4" hidden="1">#REF!</definedName>
    <definedName name="XRefCopy25Row" hidden="1">#REF!</definedName>
    <definedName name="XRefCopy26" localSheetId="2" hidden="1">'[22] Global fopag'!#REF!</definedName>
    <definedName name="XRefCopy26" localSheetId="4" hidden="1">'[22] Global fopag'!#REF!</definedName>
    <definedName name="XRefCopy26" hidden="1">'[22] Global fopag'!#REF!</definedName>
    <definedName name="XRefCopy26Row" localSheetId="2" hidden="1">#REF!</definedName>
    <definedName name="XRefCopy26Row" localSheetId="4" hidden="1">#REF!</definedName>
    <definedName name="XRefCopy26Row" hidden="1">#REF!</definedName>
    <definedName name="XRefCopy27" localSheetId="2" hidden="1">'[22] Global fopag'!#REF!</definedName>
    <definedName name="XRefCopy27" localSheetId="4" hidden="1">'[22] Global fopag'!#REF!</definedName>
    <definedName name="XRefCopy27" hidden="1">'[22] Global fopag'!#REF!</definedName>
    <definedName name="XRefCopy27Row" localSheetId="2" hidden="1">#REF!</definedName>
    <definedName name="XRefCopy27Row" localSheetId="4" hidden="1">#REF!</definedName>
    <definedName name="XRefCopy27Row" hidden="1">#REF!</definedName>
    <definedName name="XRefCopy28" hidden="1">'[16]Eliminações BP e DRE'!$K$62</definedName>
    <definedName name="XRefCopy28Row" hidden="1">[16]XREF!$A$2:$IV$2</definedName>
    <definedName name="XRefCopy29" hidden="1">'[16]Eliminações BP e DRE'!$K$39</definedName>
    <definedName name="XRefCopy29Row" hidden="1">[16]XREF!$A$3:$IV$3</definedName>
    <definedName name="XRefCopy2Row" localSheetId="2" hidden="1">#REF!</definedName>
    <definedName name="XRefCopy2Row" localSheetId="4" hidden="1">#REF!</definedName>
    <definedName name="XRefCopy2Row" hidden="1">#REF!</definedName>
    <definedName name="XRefCopy3" localSheetId="2" hidden="1">#REF!</definedName>
    <definedName name="XRefCopy3" localSheetId="4" hidden="1">#REF!</definedName>
    <definedName name="XRefCopy3" hidden="1">#REF!</definedName>
    <definedName name="XRefCopy30" hidden="1">'[16]Eliminações BP e DRE'!$K$26</definedName>
    <definedName name="XRefCopy30Row" hidden="1">[16]XREF!$A$4:$IV$4</definedName>
    <definedName name="XRefCopy31" localSheetId="2" hidden="1">#REF!</definedName>
    <definedName name="XRefCopy31" localSheetId="4" hidden="1">#REF!</definedName>
    <definedName name="XRefCopy31" hidden="1">#REF!</definedName>
    <definedName name="XRefCopy31Row" localSheetId="2" hidden="1">#REF!</definedName>
    <definedName name="XRefCopy31Row" localSheetId="4" hidden="1">#REF!</definedName>
    <definedName name="XRefCopy31Row" hidden="1">#REF!</definedName>
    <definedName name="XRefCopy32" localSheetId="2" hidden="1">#REF!</definedName>
    <definedName name="XRefCopy32" localSheetId="4" hidden="1">#REF!</definedName>
    <definedName name="XRefCopy32" hidden="1">#REF!</definedName>
    <definedName name="XRefCopy32Row" localSheetId="2" hidden="1">[23]XREF!#REF!</definedName>
    <definedName name="XRefCopy32Row" localSheetId="4" hidden="1">[23]XREF!#REF!</definedName>
    <definedName name="XRefCopy32Row" hidden="1">[23]XREF!#REF!</definedName>
    <definedName name="XRefCopy33" localSheetId="2" hidden="1">#REF!</definedName>
    <definedName name="XRefCopy33" localSheetId="4" hidden="1">#REF!</definedName>
    <definedName name="XRefCopy33" hidden="1">#REF!</definedName>
    <definedName name="XRefCopy33Row" localSheetId="2" hidden="1">#REF!</definedName>
    <definedName name="XRefCopy33Row" localSheetId="4" hidden="1">#REF!</definedName>
    <definedName name="XRefCopy33Row" hidden="1">#REF!</definedName>
    <definedName name="XRefCopy34" localSheetId="2" hidden="1">#REF!</definedName>
    <definedName name="XRefCopy34" localSheetId="4" hidden="1">#REF!</definedName>
    <definedName name="XRefCopy34" hidden="1">#REF!</definedName>
    <definedName name="XRefCopy35" localSheetId="2" hidden="1">#REF!</definedName>
    <definedName name="XRefCopy35" localSheetId="4" hidden="1">#REF!</definedName>
    <definedName name="XRefCopy35" hidden="1">#REF!</definedName>
    <definedName name="XRefCopy36" localSheetId="2" hidden="1">#REF!</definedName>
    <definedName name="XRefCopy36" localSheetId="4" hidden="1">#REF!</definedName>
    <definedName name="XRefCopy36" hidden="1">#REF!</definedName>
    <definedName name="XRefCopy37" localSheetId="2" hidden="1">#REF!</definedName>
    <definedName name="XRefCopy37" localSheetId="4" hidden="1">#REF!</definedName>
    <definedName name="XRefCopy37" hidden="1">#REF!</definedName>
    <definedName name="XRefCopy38" localSheetId="2" hidden="1">#REF!</definedName>
    <definedName name="XRefCopy38" localSheetId="4" hidden="1">#REF!</definedName>
    <definedName name="XRefCopy38" hidden="1">#REF!</definedName>
    <definedName name="XRefCopy39" localSheetId="2" hidden="1">#REF!</definedName>
    <definedName name="XRefCopy39" localSheetId="4" hidden="1">#REF!</definedName>
    <definedName name="XRefCopy39" hidden="1">#REF!</definedName>
    <definedName name="XRefCopy3Row" localSheetId="2" hidden="1">#REF!</definedName>
    <definedName name="XRefCopy3Row" localSheetId="4" hidden="1">#REF!</definedName>
    <definedName name="XRefCopy3Row" hidden="1">#REF!</definedName>
    <definedName name="XRefCopy4" localSheetId="2" hidden="1">#REF!</definedName>
    <definedName name="XRefCopy4" localSheetId="4" hidden="1">#REF!</definedName>
    <definedName name="XRefCopy4" hidden="1">#REF!</definedName>
    <definedName name="XRefCopy40" localSheetId="2" hidden="1">#REF!</definedName>
    <definedName name="XRefCopy40" localSheetId="4" hidden="1">#REF!</definedName>
    <definedName name="XRefCopy40" hidden="1">#REF!</definedName>
    <definedName name="XRefCopy40Row" localSheetId="2" hidden="1">#REF!</definedName>
    <definedName name="XRefCopy40Row" localSheetId="4" hidden="1">#REF!</definedName>
    <definedName name="XRefCopy40Row" hidden="1">#REF!</definedName>
    <definedName name="XRefCopy41" localSheetId="2" hidden="1">#REF!</definedName>
    <definedName name="XRefCopy41" localSheetId="4" hidden="1">#REF!</definedName>
    <definedName name="XRefCopy41" hidden="1">#REF!</definedName>
    <definedName name="XRefCopy42" localSheetId="2" hidden="1">#REF!</definedName>
    <definedName name="XRefCopy42" localSheetId="4" hidden="1">#REF!</definedName>
    <definedName name="XRefCopy42" hidden="1">#REF!</definedName>
    <definedName name="XRefCopy43" localSheetId="2" hidden="1">#REF!</definedName>
    <definedName name="XRefCopy43" localSheetId="4" hidden="1">#REF!</definedName>
    <definedName name="XRefCopy43" hidden="1">#REF!</definedName>
    <definedName name="XRefCopy43Row" localSheetId="2" hidden="1">#REF!</definedName>
    <definedName name="XRefCopy43Row" localSheetId="4" hidden="1">#REF!</definedName>
    <definedName name="XRefCopy43Row" hidden="1">#REF!</definedName>
    <definedName name="XRefCopy44Row" localSheetId="2" hidden="1">#REF!</definedName>
    <definedName name="XRefCopy44Row" localSheetId="4" hidden="1">#REF!</definedName>
    <definedName name="XRefCopy44Row" hidden="1">#REF!</definedName>
    <definedName name="XRefCopy46" localSheetId="2" hidden="1">#REF!</definedName>
    <definedName name="XRefCopy46" localSheetId="4" hidden="1">#REF!</definedName>
    <definedName name="XRefCopy46" hidden="1">#REF!</definedName>
    <definedName name="XRefCopy47" localSheetId="2" hidden="1">#REF!</definedName>
    <definedName name="XRefCopy47" localSheetId="4" hidden="1">#REF!</definedName>
    <definedName name="XRefCopy47" hidden="1">#REF!</definedName>
    <definedName name="XRefCopy49Row" localSheetId="2" hidden="1">#REF!</definedName>
    <definedName name="XRefCopy49Row" localSheetId="4" hidden="1">#REF!</definedName>
    <definedName name="XRefCopy49Row" hidden="1">#REF!</definedName>
    <definedName name="XRefCopy4Row" localSheetId="2" hidden="1">#REF!</definedName>
    <definedName name="XRefCopy4Row" localSheetId="4" hidden="1">#REF!</definedName>
    <definedName name="XRefCopy4Row" hidden="1">#REF!</definedName>
    <definedName name="XRefCopy5" localSheetId="2" hidden="1">#REF!</definedName>
    <definedName name="XRefCopy5" localSheetId="4" hidden="1">#REF!</definedName>
    <definedName name="XRefCopy5" hidden="1">#REF!</definedName>
    <definedName name="XRefCopy50Row" localSheetId="2" hidden="1">#REF!</definedName>
    <definedName name="XRefCopy50Row" localSheetId="4" hidden="1">#REF!</definedName>
    <definedName name="XRefCopy50Row" hidden="1">#REF!</definedName>
    <definedName name="XRefCopy51Row" localSheetId="2" hidden="1">#REF!</definedName>
    <definedName name="XRefCopy51Row" localSheetId="4" hidden="1">#REF!</definedName>
    <definedName name="XRefCopy51Row" hidden="1">#REF!</definedName>
    <definedName name="XRefCopy52Row" localSheetId="2" hidden="1">#REF!</definedName>
    <definedName name="XRefCopy52Row" localSheetId="4" hidden="1">#REF!</definedName>
    <definedName name="XRefCopy52Row" hidden="1">#REF!</definedName>
    <definedName name="XRefCopy53Row" localSheetId="2" hidden="1">#REF!</definedName>
    <definedName name="XRefCopy53Row" localSheetId="4" hidden="1">#REF!</definedName>
    <definedName name="XRefCopy53Row" hidden="1">#REF!</definedName>
    <definedName name="XRefCopy55Row" localSheetId="2" hidden="1">#REF!</definedName>
    <definedName name="XRefCopy55Row" localSheetId="4" hidden="1">#REF!</definedName>
    <definedName name="XRefCopy55Row" hidden="1">#REF!</definedName>
    <definedName name="XRefCopy56" localSheetId="2" hidden="1">#REF!</definedName>
    <definedName name="XRefCopy56" localSheetId="4" hidden="1">#REF!</definedName>
    <definedName name="XRefCopy56" hidden="1">#REF!</definedName>
    <definedName name="XRefCopy56Row" localSheetId="2" hidden="1">[24]XREF!#REF!</definedName>
    <definedName name="XRefCopy56Row" localSheetId="4" hidden="1">[24]XREF!#REF!</definedName>
    <definedName name="XRefCopy56Row" hidden="1">[24]XREF!#REF!</definedName>
    <definedName name="XRefCopy5Row" localSheetId="2" hidden="1">#REF!</definedName>
    <definedName name="XRefCopy5Row" localSheetId="4" hidden="1">#REF!</definedName>
    <definedName name="XRefCopy5Row" hidden="1">#REF!</definedName>
    <definedName name="XRefCopy6" localSheetId="2" hidden="1">[25]DOAR!#REF!</definedName>
    <definedName name="XRefCopy6" localSheetId="4" hidden="1">[25]DOAR!#REF!</definedName>
    <definedName name="XRefCopy6" hidden="1">[25]DOAR!#REF!</definedName>
    <definedName name="XRefCopy61" localSheetId="2" hidden="1">'[24]Mapa de Resultado'!#REF!</definedName>
    <definedName name="XRefCopy61" localSheetId="4" hidden="1">'[24]Mapa de Resultado'!#REF!</definedName>
    <definedName name="XRefCopy61" hidden="1">'[24]Mapa de Resultado'!#REF!</definedName>
    <definedName name="XRefCopy61Row" localSheetId="2" hidden="1">#REF!</definedName>
    <definedName name="XRefCopy61Row" localSheetId="4" hidden="1">#REF!</definedName>
    <definedName name="XRefCopy61Row" hidden="1">#REF!</definedName>
    <definedName name="XRefCopy63Row" localSheetId="2" hidden="1">#REF!</definedName>
    <definedName name="XRefCopy63Row" localSheetId="4" hidden="1">#REF!</definedName>
    <definedName name="XRefCopy63Row" hidden="1">#REF!</definedName>
    <definedName name="XRefCopy64Row" localSheetId="2" hidden="1">#REF!</definedName>
    <definedName name="XRefCopy64Row" localSheetId="4" hidden="1">#REF!</definedName>
    <definedName name="XRefCopy64Row" hidden="1">#REF!</definedName>
    <definedName name="XRefCopy65Row" localSheetId="2" hidden="1">#REF!</definedName>
    <definedName name="XRefCopy65Row" localSheetId="4" hidden="1">#REF!</definedName>
    <definedName name="XRefCopy65Row" hidden="1">#REF!</definedName>
    <definedName name="XRefCopy66" localSheetId="2" hidden="1">#REF!</definedName>
    <definedName name="XRefCopy66" localSheetId="4" hidden="1">#REF!</definedName>
    <definedName name="XRefCopy66" hidden="1">#REF!</definedName>
    <definedName name="XRefCopy66Row" localSheetId="2" hidden="1">#REF!</definedName>
    <definedName name="XRefCopy66Row" localSheetId="4" hidden="1">#REF!</definedName>
    <definedName name="XRefCopy66Row" hidden="1">#REF!</definedName>
    <definedName name="XRefCopy67Row" localSheetId="2" hidden="1">#REF!</definedName>
    <definedName name="XRefCopy67Row" localSheetId="4" hidden="1">#REF!</definedName>
    <definedName name="XRefCopy67Row" hidden="1">#REF!</definedName>
    <definedName name="XRefCopy68Row" localSheetId="2" hidden="1">#REF!</definedName>
    <definedName name="XRefCopy68Row" localSheetId="4" hidden="1">#REF!</definedName>
    <definedName name="XRefCopy68Row" hidden="1">#REF!</definedName>
    <definedName name="XRefCopy69Row" localSheetId="2" hidden="1">#REF!</definedName>
    <definedName name="XRefCopy69Row" localSheetId="4" hidden="1">#REF!</definedName>
    <definedName name="XRefCopy69Row" hidden="1">#REF!</definedName>
    <definedName name="XRefCopy6Row" localSheetId="2" hidden="1">#REF!</definedName>
    <definedName name="XRefCopy6Row" localSheetId="4" hidden="1">#REF!</definedName>
    <definedName name="XRefCopy6Row" hidden="1">#REF!</definedName>
    <definedName name="XRefCopy7" localSheetId="2" hidden="1">[25]DOAR!#REF!</definedName>
    <definedName name="XRefCopy7" localSheetId="4" hidden="1">[25]DOAR!#REF!</definedName>
    <definedName name="XRefCopy7" hidden="1">[25]DOAR!#REF!</definedName>
    <definedName name="XRefCopy70Row" localSheetId="2" hidden="1">#REF!</definedName>
    <definedName name="XRefCopy70Row" localSheetId="4" hidden="1">#REF!</definedName>
    <definedName name="XRefCopy70Row" hidden="1">#REF!</definedName>
    <definedName name="XRefCopy71Row" localSheetId="2" hidden="1">#REF!</definedName>
    <definedName name="XRefCopy71Row" localSheetId="4" hidden="1">#REF!</definedName>
    <definedName name="XRefCopy71Row" hidden="1">#REF!</definedName>
    <definedName name="XRefCopy72Row" localSheetId="2" hidden="1">#REF!</definedName>
    <definedName name="XRefCopy72Row" localSheetId="4" hidden="1">#REF!</definedName>
    <definedName name="XRefCopy72Row" hidden="1">#REF!</definedName>
    <definedName name="XRefCopy73Row" localSheetId="2" hidden="1">#REF!</definedName>
    <definedName name="XRefCopy73Row" localSheetId="4" hidden="1">#REF!</definedName>
    <definedName name="XRefCopy73Row" hidden="1">#REF!</definedName>
    <definedName name="XRefCopy74Row" localSheetId="2" hidden="1">#REF!</definedName>
    <definedName name="XRefCopy74Row" localSheetId="4" hidden="1">#REF!</definedName>
    <definedName name="XRefCopy74Row" hidden="1">#REF!</definedName>
    <definedName name="XRefCopy75Row" localSheetId="2" hidden="1">#REF!</definedName>
    <definedName name="XRefCopy75Row" localSheetId="4" hidden="1">#REF!</definedName>
    <definedName name="XRefCopy75Row" hidden="1">#REF!</definedName>
    <definedName name="XRefCopy76Row" localSheetId="2" hidden="1">#REF!</definedName>
    <definedName name="XRefCopy76Row" localSheetId="4" hidden="1">#REF!</definedName>
    <definedName name="XRefCopy76Row" hidden="1">#REF!</definedName>
    <definedName name="XRefCopy77Row" localSheetId="2" hidden="1">#REF!</definedName>
    <definedName name="XRefCopy77Row" localSheetId="4" hidden="1">#REF!</definedName>
    <definedName name="XRefCopy77Row" hidden="1">#REF!</definedName>
    <definedName name="XRefCopy78Row" localSheetId="2" hidden="1">#REF!</definedName>
    <definedName name="XRefCopy78Row" localSheetId="4" hidden="1">#REF!</definedName>
    <definedName name="XRefCopy78Row" hidden="1">#REF!</definedName>
    <definedName name="XRefCopy7Row" localSheetId="2" hidden="1">#REF!</definedName>
    <definedName name="XRefCopy7Row" localSheetId="4" hidden="1">#REF!</definedName>
    <definedName name="XRefCopy7Row" hidden="1">#REF!</definedName>
    <definedName name="XRefCopy8" localSheetId="2" hidden="1">#REF!</definedName>
    <definedName name="XRefCopy8" localSheetId="4" hidden="1">#REF!</definedName>
    <definedName name="XRefCopy8" hidden="1">#REF!</definedName>
    <definedName name="XRefCopy80Row" localSheetId="2" hidden="1">#REF!</definedName>
    <definedName name="XRefCopy80Row" localSheetId="4" hidden="1">#REF!</definedName>
    <definedName name="XRefCopy80Row" hidden="1">#REF!</definedName>
    <definedName name="XRefCopy81" localSheetId="2" hidden="1">'[24]Mapa de Resultado'!#REF!</definedName>
    <definedName name="XRefCopy81" localSheetId="4" hidden="1">'[24]Mapa de Resultado'!#REF!</definedName>
    <definedName name="XRefCopy81" hidden="1">'[24]Mapa de Resultado'!#REF!</definedName>
    <definedName name="XRefCopy81Row" localSheetId="2" hidden="1">#REF!</definedName>
    <definedName name="XRefCopy81Row" localSheetId="4" hidden="1">#REF!</definedName>
    <definedName name="XRefCopy81Row" hidden="1">#REF!</definedName>
    <definedName name="XRefCopy82Row" localSheetId="2" hidden="1">#REF!</definedName>
    <definedName name="XRefCopy82Row" localSheetId="4" hidden="1">#REF!</definedName>
    <definedName name="XRefCopy82Row" hidden="1">#REF!</definedName>
    <definedName name="XRefCopy8Row" localSheetId="2" hidden="1">#REF!</definedName>
    <definedName name="XRefCopy8Row" localSheetId="4" hidden="1">#REF!</definedName>
    <definedName name="XRefCopy8Row" hidden="1">#REF!</definedName>
    <definedName name="XRefCopy9" localSheetId="2" hidden="1">#REF!</definedName>
    <definedName name="XRefCopy9" localSheetId="4" hidden="1">#REF!</definedName>
    <definedName name="XRefCopy9" hidden="1">#REF!</definedName>
    <definedName name="XRefCopy9Row" localSheetId="2" hidden="1">#REF!</definedName>
    <definedName name="XRefCopy9Row" localSheetId="4" hidden="1">#REF!</definedName>
    <definedName name="XRefCopy9Row" hidden="1">#REF!</definedName>
    <definedName name="XRefCopyRangeCount" hidden="1">14</definedName>
    <definedName name="XRefPaste1" localSheetId="2" hidden="1">#REF!</definedName>
    <definedName name="XRefPaste1" localSheetId="4" hidden="1">#REF!</definedName>
    <definedName name="XRefPaste1" hidden="1">#REF!</definedName>
    <definedName name="XRefPaste10" hidden="1">[19]Lead!$F$53</definedName>
    <definedName name="XRefPaste101" localSheetId="2" hidden="1">#REF!</definedName>
    <definedName name="XRefPaste101" localSheetId="4" hidden="1">#REF!</definedName>
    <definedName name="XRefPaste101" hidden="1">#REF!</definedName>
    <definedName name="XRefPaste101Row" localSheetId="2" hidden="1">#REF!</definedName>
    <definedName name="XRefPaste101Row" localSheetId="4" hidden="1">#REF!</definedName>
    <definedName name="XRefPaste101Row" hidden="1">#REF!</definedName>
    <definedName name="XRefPaste102" localSheetId="2" hidden="1">#REF!</definedName>
    <definedName name="XRefPaste102" localSheetId="4" hidden="1">#REF!</definedName>
    <definedName name="XRefPaste102" hidden="1">#REF!</definedName>
    <definedName name="XRefPaste102Row" localSheetId="2" hidden="1">#REF!</definedName>
    <definedName name="XRefPaste102Row" localSheetId="4" hidden="1">#REF!</definedName>
    <definedName name="XRefPaste102Row" hidden="1">#REF!</definedName>
    <definedName name="XRefPaste103" localSheetId="2" hidden="1">#REF!</definedName>
    <definedName name="XRefPaste103" localSheetId="4" hidden="1">#REF!</definedName>
    <definedName name="XRefPaste103" hidden="1">#REF!</definedName>
    <definedName name="XRefPaste103Row" localSheetId="2" hidden="1">#REF!</definedName>
    <definedName name="XRefPaste103Row" localSheetId="4" hidden="1">#REF!</definedName>
    <definedName name="XRefPaste103Row" hidden="1">#REF!</definedName>
    <definedName name="XRefPaste104Row" localSheetId="2" hidden="1">#REF!</definedName>
    <definedName name="XRefPaste104Row" localSheetId="4" hidden="1">#REF!</definedName>
    <definedName name="XRefPaste104Row" hidden="1">#REF!</definedName>
    <definedName name="XRefPaste105Row" localSheetId="2" hidden="1">#REF!</definedName>
    <definedName name="XRefPaste105Row" localSheetId="4" hidden="1">#REF!</definedName>
    <definedName name="XRefPaste105Row" hidden="1">#REF!</definedName>
    <definedName name="XRefPaste106" localSheetId="2" hidden="1">#REF!</definedName>
    <definedName name="XRefPaste106" localSheetId="4" hidden="1">#REF!</definedName>
    <definedName name="XRefPaste106" hidden="1">#REF!</definedName>
    <definedName name="XRefPaste106Row" localSheetId="2" hidden="1">#REF!</definedName>
    <definedName name="XRefPaste106Row" localSheetId="4" hidden="1">#REF!</definedName>
    <definedName name="XRefPaste106Row" hidden="1">#REF!</definedName>
    <definedName name="XRefPaste107Row" localSheetId="2" hidden="1">#REF!</definedName>
    <definedName name="XRefPaste107Row" localSheetId="4" hidden="1">#REF!</definedName>
    <definedName name="XRefPaste107Row" hidden="1">#REF!</definedName>
    <definedName name="XRefPaste108Row" localSheetId="2" hidden="1">#REF!</definedName>
    <definedName name="XRefPaste108Row" localSheetId="4" hidden="1">#REF!</definedName>
    <definedName name="XRefPaste108Row" hidden="1">#REF!</definedName>
    <definedName name="XRefPaste10Row" localSheetId="2" hidden="1">#REF!</definedName>
    <definedName name="XRefPaste10Row" localSheetId="4" hidden="1">#REF!</definedName>
    <definedName name="XRefPaste10Row" hidden="1">#REF!</definedName>
    <definedName name="XRefPaste11" localSheetId="2" hidden="1">'[26]Mapa Movim.30.09.04'!#REF!</definedName>
    <definedName name="XRefPaste11" localSheetId="4" hidden="1">'[26]Mapa Movim.30.09.04'!#REF!</definedName>
    <definedName name="XRefPaste11" hidden="1">'[26]Mapa Movim.30.09.04'!#REF!</definedName>
    <definedName name="XRefPaste111Row" localSheetId="2" hidden="1">#REF!</definedName>
    <definedName name="XRefPaste111Row" localSheetId="4" hidden="1">#REF!</definedName>
    <definedName name="XRefPaste111Row" hidden="1">#REF!</definedName>
    <definedName name="XRefPaste112Row" localSheetId="2" hidden="1">#REF!</definedName>
    <definedName name="XRefPaste112Row" localSheetId="4" hidden="1">#REF!</definedName>
    <definedName name="XRefPaste112Row" hidden="1">#REF!</definedName>
    <definedName name="XRefPaste117" localSheetId="2" hidden="1">'[24]Mapa de Resultado'!#REF!</definedName>
    <definedName name="XRefPaste117" localSheetId="4" hidden="1">'[24]Mapa de Resultado'!#REF!</definedName>
    <definedName name="XRefPaste117" hidden="1">'[24]Mapa de Resultado'!#REF!</definedName>
    <definedName name="XRefPaste117Row" localSheetId="2" hidden="1">#REF!</definedName>
    <definedName name="XRefPaste117Row" localSheetId="4" hidden="1">#REF!</definedName>
    <definedName name="XRefPaste117Row" hidden="1">#REF!</definedName>
    <definedName name="XRefPaste118" localSheetId="2" hidden="1">'[24]Mapa de Resultado'!#REF!</definedName>
    <definedName name="XRefPaste118" localSheetId="4" hidden="1">'[24]Mapa de Resultado'!#REF!</definedName>
    <definedName name="XRefPaste118" hidden="1">'[24]Mapa de Resultado'!#REF!</definedName>
    <definedName name="XRefPaste118Row" localSheetId="2" hidden="1">#REF!</definedName>
    <definedName name="XRefPaste118Row" localSheetId="4" hidden="1">#REF!</definedName>
    <definedName name="XRefPaste118Row" hidden="1">#REF!</definedName>
    <definedName name="XRefPaste119" localSheetId="2" hidden="1">'[24]Mapa de Resultado'!#REF!</definedName>
    <definedName name="XRefPaste119" localSheetId="4" hidden="1">'[24]Mapa de Resultado'!#REF!</definedName>
    <definedName name="XRefPaste119" hidden="1">'[24]Mapa de Resultado'!#REF!</definedName>
    <definedName name="XRefPaste119Row" localSheetId="2" hidden="1">#REF!</definedName>
    <definedName name="XRefPaste119Row" localSheetId="4" hidden="1">#REF!</definedName>
    <definedName name="XRefPaste119Row" hidden="1">#REF!</definedName>
    <definedName name="XRefPaste11Row" localSheetId="2" hidden="1">#REF!</definedName>
    <definedName name="XRefPaste11Row" localSheetId="4" hidden="1">#REF!</definedName>
    <definedName name="XRefPaste11Row" hidden="1">#REF!</definedName>
    <definedName name="XRefPaste12" localSheetId="2" hidden="1">[27]Seguros!#REF!</definedName>
    <definedName name="XRefPaste12" localSheetId="4" hidden="1">[27]Seguros!#REF!</definedName>
    <definedName name="XRefPaste12" hidden="1">[27]Seguros!#REF!</definedName>
    <definedName name="XRefPaste120" localSheetId="2" hidden="1">#REF!</definedName>
    <definedName name="XRefPaste120" localSheetId="4" hidden="1">#REF!</definedName>
    <definedName name="XRefPaste120" hidden="1">#REF!</definedName>
    <definedName name="XRefPaste120Row" localSheetId="2" hidden="1">#REF!</definedName>
    <definedName name="XRefPaste120Row" localSheetId="4" hidden="1">#REF!</definedName>
    <definedName name="XRefPaste120Row" hidden="1">#REF!</definedName>
    <definedName name="XRefPaste121Row" localSheetId="2" hidden="1">#REF!</definedName>
    <definedName name="XRefPaste121Row" localSheetId="4" hidden="1">#REF!</definedName>
    <definedName name="XRefPaste121Row" hidden="1">#REF!</definedName>
    <definedName name="XRefPaste122Row" localSheetId="2" hidden="1">#REF!</definedName>
    <definedName name="XRefPaste122Row" localSheetId="4" hidden="1">#REF!</definedName>
    <definedName name="XRefPaste122Row" hidden="1">#REF!</definedName>
    <definedName name="XRefPaste123Row" localSheetId="2" hidden="1">#REF!</definedName>
    <definedName name="XRefPaste123Row" localSheetId="4" hidden="1">#REF!</definedName>
    <definedName name="XRefPaste123Row" hidden="1">#REF!</definedName>
    <definedName name="XRefPaste124Row" localSheetId="2" hidden="1">#REF!</definedName>
    <definedName name="XRefPaste124Row" localSheetId="4" hidden="1">#REF!</definedName>
    <definedName name="XRefPaste124Row" hidden="1">#REF!</definedName>
    <definedName name="XRefPaste126Row" localSheetId="2" hidden="1">#REF!</definedName>
    <definedName name="XRefPaste126Row" localSheetId="4" hidden="1">#REF!</definedName>
    <definedName name="XRefPaste126Row" hidden="1">#REF!</definedName>
    <definedName name="XRefPaste127Row" localSheetId="2" hidden="1">#REF!</definedName>
    <definedName name="XRefPaste127Row" localSheetId="4" hidden="1">#REF!</definedName>
    <definedName name="XRefPaste127Row" hidden="1">#REF!</definedName>
    <definedName name="XRefPaste128Row" localSheetId="2" hidden="1">#REF!</definedName>
    <definedName name="XRefPaste128Row" localSheetId="4" hidden="1">#REF!</definedName>
    <definedName name="XRefPaste128Row" hidden="1">#REF!</definedName>
    <definedName name="XRefPaste129Row" localSheetId="2" hidden="1">#REF!</definedName>
    <definedName name="XRefPaste129Row" localSheetId="4" hidden="1">#REF!</definedName>
    <definedName name="XRefPaste129Row" hidden="1">#REF!</definedName>
    <definedName name="XRefPaste12Row" localSheetId="2" hidden="1">#REF!</definedName>
    <definedName name="XRefPaste12Row" localSheetId="4" hidden="1">#REF!</definedName>
    <definedName name="XRefPaste12Row" hidden="1">#REF!</definedName>
    <definedName name="XRefPaste13" localSheetId="2" hidden="1">#REF!</definedName>
    <definedName name="XRefPaste13" localSheetId="4" hidden="1">#REF!</definedName>
    <definedName name="XRefPaste13" hidden="1">#REF!</definedName>
    <definedName name="XRefPaste130Row" localSheetId="2" hidden="1">#REF!</definedName>
    <definedName name="XRefPaste130Row" localSheetId="4" hidden="1">#REF!</definedName>
    <definedName name="XRefPaste130Row" hidden="1">#REF!</definedName>
    <definedName name="XRefPaste131Row" localSheetId="2" hidden="1">#REF!</definedName>
    <definedName name="XRefPaste131Row" localSheetId="4" hidden="1">#REF!</definedName>
    <definedName name="XRefPaste131Row" hidden="1">#REF!</definedName>
    <definedName name="XRefPaste132Row" localSheetId="2" hidden="1">#REF!</definedName>
    <definedName name="XRefPaste132Row" localSheetId="4" hidden="1">#REF!</definedName>
    <definedName name="XRefPaste132Row" hidden="1">#REF!</definedName>
    <definedName name="XRefPaste133Row" localSheetId="2" hidden="1">#REF!</definedName>
    <definedName name="XRefPaste133Row" localSheetId="4" hidden="1">#REF!</definedName>
    <definedName name="XRefPaste133Row" hidden="1">#REF!</definedName>
    <definedName name="XRefPaste134Row" localSheetId="2" hidden="1">#REF!</definedName>
    <definedName name="XRefPaste134Row" localSheetId="4" hidden="1">#REF!</definedName>
    <definedName name="XRefPaste134Row" hidden="1">#REF!</definedName>
    <definedName name="XRefPaste135Row" localSheetId="2" hidden="1">#REF!</definedName>
    <definedName name="XRefPaste135Row" localSheetId="4" hidden="1">#REF!</definedName>
    <definedName name="XRefPaste135Row" hidden="1">#REF!</definedName>
    <definedName name="XRefPaste136Row" localSheetId="2" hidden="1">#REF!</definedName>
    <definedName name="XRefPaste136Row" localSheetId="4" hidden="1">#REF!</definedName>
    <definedName name="XRefPaste136Row" hidden="1">#REF!</definedName>
    <definedName name="XRefPaste137Row" localSheetId="2" hidden="1">#REF!</definedName>
    <definedName name="XRefPaste137Row" localSheetId="4" hidden="1">#REF!</definedName>
    <definedName name="XRefPaste137Row" hidden="1">#REF!</definedName>
    <definedName name="XRefPaste138Row" localSheetId="2" hidden="1">#REF!</definedName>
    <definedName name="XRefPaste138Row" localSheetId="4" hidden="1">#REF!</definedName>
    <definedName name="XRefPaste138Row" hidden="1">#REF!</definedName>
    <definedName name="XRefPaste139" localSheetId="2" hidden="1">'[24]Mapa de Resultado'!#REF!</definedName>
    <definedName name="XRefPaste139" localSheetId="4" hidden="1">'[24]Mapa de Resultado'!#REF!</definedName>
    <definedName name="XRefPaste139" hidden="1">'[24]Mapa de Resultado'!#REF!</definedName>
    <definedName name="XRefPaste139Row" localSheetId="2" hidden="1">#REF!</definedName>
    <definedName name="XRefPaste139Row" localSheetId="4" hidden="1">#REF!</definedName>
    <definedName name="XRefPaste139Row" hidden="1">#REF!</definedName>
    <definedName name="XRefPaste13Row" localSheetId="2" hidden="1">#REF!</definedName>
    <definedName name="XRefPaste13Row" localSheetId="4" hidden="1">#REF!</definedName>
    <definedName name="XRefPaste13Row" hidden="1">#REF!</definedName>
    <definedName name="XRefPaste14" hidden="1">'[28]Emprestimos 102003 {ppc}'!$AN$40</definedName>
    <definedName name="XRefPaste14Row" localSheetId="2" hidden="1">#REF!</definedName>
    <definedName name="XRefPaste14Row" localSheetId="4" hidden="1">#REF!</definedName>
    <definedName name="XRefPaste14Row" hidden="1">#REF!</definedName>
    <definedName name="XRefPaste15" localSheetId="2" hidden="1">#REF!</definedName>
    <definedName name="XRefPaste15" localSheetId="4" hidden="1">#REF!</definedName>
    <definedName name="XRefPaste15" hidden="1">#REF!</definedName>
    <definedName name="XRefPaste15Row" localSheetId="2" hidden="1">#REF!</definedName>
    <definedName name="XRefPaste15Row" localSheetId="4" hidden="1">#REF!</definedName>
    <definedName name="XRefPaste15Row" hidden="1">#REF!</definedName>
    <definedName name="XRefPaste16" localSheetId="2" hidden="1">'[14]Suporte DOAR'!#REF!</definedName>
    <definedName name="XRefPaste16" localSheetId="4" hidden="1">'[14]Suporte DOAR'!#REF!</definedName>
    <definedName name="XRefPaste16" hidden="1">'[14]Suporte DOAR'!#REF!</definedName>
    <definedName name="XRefPaste16Row" localSheetId="2" hidden="1">#REF!</definedName>
    <definedName name="XRefPaste16Row" localSheetId="4" hidden="1">#REF!</definedName>
    <definedName name="XRefPaste16Row" hidden="1">#REF!</definedName>
    <definedName name="XRefPaste17" localSheetId="2" hidden="1">'[14]Suporte DOAR'!#REF!</definedName>
    <definedName name="XRefPaste17" localSheetId="4" hidden="1">'[14]Suporte DOAR'!#REF!</definedName>
    <definedName name="XRefPaste17" hidden="1">'[14]Suporte DOAR'!#REF!</definedName>
    <definedName name="XRefPaste17Row" localSheetId="2" hidden="1">#REF!</definedName>
    <definedName name="XRefPaste17Row" localSheetId="4" hidden="1">#REF!</definedName>
    <definedName name="XRefPaste17Row" hidden="1">#REF!</definedName>
    <definedName name="XRefPaste18" localSheetId="2" hidden="1">[21]Balanço!#REF!</definedName>
    <definedName name="XRefPaste18" localSheetId="4" hidden="1">[21]Balanço!#REF!</definedName>
    <definedName name="XRefPaste18" hidden="1">[21]Balanço!#REF!</definedName>
    <definedName name="XRefPaste18Row" localSheetId="2" hidden="1">#REF!</definedName>
    <definedName name="XRefPaste18Row" localSheetId="4" hidden="1">#REF!</definedName>
    <definedName name="XRefPaste18Row" hidden="1">#REF!</definedName>
    <definedName name="XRefPaste19" localSheetId="2" hidden="1">#REF!</definedName>
    <definedName name="XRefPaste19" localSheetId="4" hidden="1">#REF!</definedName>
    <definedName name="XRefPaste19" hidden="1">#REF!</definedName>
    <definedName name="XRefPaste19Row" localSheetId="2" hidden="1">#REF!</definedName>
    <definedName name="XRefPaste19Row" localSheetId="4" hidden="1">#REF!</definedName>
    <definedName name="XRefPaste19Row" hidden="1">#REF!</definedName>
    <definedName name="XRefPaste1Row" localSheetId="2" hidden="1">#REF!</definedName>
    <definedName name="XRefPaste1Row" localSheetId="4" hidden="1">#REF!</definedName>
    <definedName name="XRefPaste1Row" hidden="1">#REF!</definedName>
    <definedName name="XRefPaste2" localSheetId="2" hidden="1">#REF!</definedName>
    <definedName name="XRefPaste2" localSheetId="4" hidden="1">#REF!</definedName>
    <definedName name="XRefPaste2" hidden="1">#REF!</definedName>
    <definedName name="XRefPaste20" localSheetId="2" hidden="1">#REF!</definedName>
    <definedName name="XRefPaste20" localSheetId="4" hidden="1">#REF!</definedName>
    <definedName name="XRefPaste20" hidden="1">#REF!</definedName>
    <definedName name="XRefPaste20Row" localSheetId="2" hidden="1">#REF!</definedName>
    <definedName name="XRefPaste20Row" localSheetId="4" hidden="1">#REF!</definedName>
    <definedName name="XRefPaste20Row" hidden="1">#REF!</definedName>
    <definedName name="XRefPaste21" localSheetId="2" hidden="1">#REF!</definedName>
    <definedName name="XRefPaste21" localSheetId="4" hidden="1">#REF!</definedName>
    <definedName name="XRefPaste21" hidden="1">#REF!</definedName>
    <definedName name="XRefPaste21Row" localSheetId="2" hidden="1">#REF!</definedName>
    <definedName name="XRefPaste21Row" localSheetId="4" hidden="1">#REF!</definedName>
    <definedName name="XRefPaste21Row" hidden="1">#REF!</definedName>
    <definedName name="XRefPaste22" localSheetId="2" hidden="1">#REF!</definedName>
    <definedName name="XRefPaste22" localSheetId="4" hidden="1">#REF!</definedName>
    <definedName name="XRefPaste22" hidden="1">#REF!</definedName>
    <definedName name="XRefPaste22Row" localSheetId="2" hidden="1">#REF!</definedName>
    <definedName name="XRefPaste22Row" localSheetId="4" hidden="1">#REF!</definedName>
    <definedName name="XRefPaste22Row" hidden="1">#REF!</definedName>
    <definedName name="XRefPaste23" localSheetId="2" hidden="1">#REF!</definedName>
    <definedName name="XRefPaste23" localSheetId="4" hidden="1">#REF!</definedName>
    <definedName name="XRefPaste23" hidden="1">#REF!</definedName>
    <definedName name="XRefPaste23Row" localSheetId="2" hidden="1">#REF!</definedName>
    <definedName name="XRefPaste23Row" localSheetId="4" hidden="1">#REF!</definedName>
    <definedName name="XRefPaste23Row" hidden="1">#REF!</definedName>
    <definedName name="XRefPaste24" localSheetId="2" hidden="1">#REF!</definedName>
    <definedName name="XRefPaste24" localSheetId="4" hidden="1">#REF!</definedName>
    <definedName name="XRefPaste24" hidden="1">#REF!</definedName>
    <definedName name="XRefPaste24Row" localSheetId="2" hidden="1">#REF!</definedName>
    <definedName name="XRefPaste24Row" localSheetId="4" hidden="1">#REF!</definedName>
    <definedName name="XRefPaste24Row" hidden="1">#REF!</definedName>
    <definedName name="XRefPaste25" localSheetId="2" hidden="1">#REF!</definedName>
    <definedName name="XRefPaste25" localSheetId="4" hidden="1">#REF!</definedName>
    <definedName name="XRefPaste25" hidden="1">#REF!</definedName>
    <definedName name="XRefPaste25Row" localSheetId="2" hidden="1">[29]XREF!#REF!</definedName>
    <definedName name="XRefPaste25Row" localSheetId="4" hidden="1">[29]XREF!#REF!</definedName>
    <definedName name="XRefPaste25Row" hidden="1">[29]XREF!#REF!</definedName>
    <definedName name="XRefPaste26" localSheetId="2" hidden="1">#REF!</definedName>
    <definedName name="XRefPaste26" localSheetId="4" hidden="1">#REF!</definedName>
    <definedName name="XRefPaste26" hidden="1">#REF!</definedName>
    <definedName name="XRefPaste26Row" localSheetId="2" hidden="1">#REF!</definedName>
    <definedName name="XRefPaste26Row" localSheetId="4" hidden="1">#REF!</definedName>
    <definedName name="XRefPaste26Row" hidden="1">#REF!</definedName>
    <definedName name="XRefPaste27" localSheetId="2" hidden="1">#REF!</definedName>
    <definedName name="XRefPaste27" localSheetId="4" hidden="1">#REF!</definedName>
    <definedName name="XRefPaste27" hidden="1">#REF!</definedName>
    <definedName name="XRefPaste27Row" localSheetId="2" hidden="1">#REF!</definedName>
    <definedName name="XRefPaste27Row" localSheetId="4" hidden="1">#REF!</definedName>
    <definedName name="XRefPaste27Row" hidden="1">#REF!</definedName>
    <definedName name="XRefPaste28" localSheetId="2" hidden="1">#REF!</definedName>
    <definedName name="XRefPaste28" localSheetId="4" hidden="1">#REF!</definedName>
    <definedName name="XRefPaste28" hidden="1">#REF!</definedName>
    <definedName name="XRefPaste28Row" localSheetId="2" hidden="1">#REF!</definedName>
    <definedName name="XRefPaste28Row" localSheetId="4" hidden="1">#REF!</definedName>
    <definedName name="XRefPaste28Row" hidden="1">#REF!</definedName>
    <definedName name="XRefPaste29" localSheetId="2" hidden="1">#REF!</definedName>
    <definedName name="XRefPaste29" localSheetId="4" hidden="1">#REF!</definedName>
    <definedName name="XRefPaste29" hidden="1">#REF!</definedName>
    <definedName name="XRefPaste29Row" localSheetId="2" hidden="1">#REF!</definedName>
    <definedName name="XRefPaste29Row" localSheetId="4" hidden="1">#REF!</definedName>
    <definedName name="XRefPaste29Row" hidden="1">#REF!</definedName>
    <definedName name="XRefPaste2Row" localSheetId="2" hidden="1">#REF!</definedName>
    <definedName name="XRefPaste2Row" localSheetId="4" hidden="1">#REF!</definedName>
    <definedName name="XRefPaste2Row" hidden="1">#REF!</definedName>
    <definedName name="XRefPaste3" localSheetId="2" hidden="1">#REF!</definedName>
    <definedName name="XRefPaste3" localSheetId="4" hidden="1">#REF!</definedName>
    <definedName name="XRefPaste3" hidden="1">#REF!</definedName>
    <definedName name="XRefPaste30" hidden="1">'[16]Eliminações BP e DRE'!$N$11</definedName>
    <definedName name="XRefPaste30Row" hidden="1">[16]XREF!$A$5:$IV$5</definedName>
    <definedName name="XRefPaste31" localSheetId="2" hidden="1">#REF!</definedName>
    <definedName name="XRefPaste31" localSheetId="4" hidden="1">#REF!</definedName>
    <definedName name="XRefPaste31" hidden="1">#REF!</definedName>
    <definedName name="XRefPaste31Row" localSheetId="2" hidden="1">#REF!</definedName>
    <definedName name="XRefPaste31Row" localSheetId="4" hidden="1">#REF!</definedName>
    <definedName name="XRefPaste31Row" hidden="1">#REF!</definedName>
    <definedName name="XRefPaste32" localSheetId="2" hidden="1">#REF!</definedName>
    <definedName name="XRefPaste32" localSheetId="4" hidden="1">#REF!</definedName>
    <definedName name="XRefPaste32" hidden="1">#REF!</definedName>
    <definedName name="XRefPaste32Row" localSheetId="2" hidden="1">#REF!</definedName>
    <definedName name="XRefPaste32Row" localSheetId="4" hidden="1">#REF!</definedName>
    <definedName name="XRefPaste32Row" hidden="1">#REF!</definedName>
    <definedName name="XRefPaste33" localSheetId="2" hidden="1">#REF!</definedName>
    <definedName name="XRefPaste33" localSheetId="4" hidden="1">#REF!</definedName>
    <definedName name="XRefPaste33" hidden="1">#REF!</definedName>
    <definedName name="XRefPaste34" localSheetId="2" hidden="1">#REF!</definedName>
    <definedName name="XRefPaste34" localSheetId="4" hidden="1">#REF!</definedName>
    <definedName name="XRefPaste34" hidden="1">#REF!</definedName>
    <definedName name="XRefPaste35" localSheetId="2" hidden="1">#REF!</definedName>
    <definedName name="XRefPaste35" localSheetId="4" hidden="1">#REF!</definedName>
    <definedName name="XRefPaste35" hidden="1">#REF!</definedName>
    <definedName name="XRefPaste35Row" localSheetId="2" hidden="1">#REF!</definedName>
    <definedName name="XRefPaste35Row" localSheetId="4" hidden="1">#REF!</definedName>
    <definedName name="XRefPaste35Row" hidden="1">#REF!</definedName>
    <definedName name="XRefPaste36" localSheetId="2" hidden="1">#REF!</definedName>
    <definedName name="XRefPaste36" localSheetId="4" hidden="1">#REF!</definedName>
    <definedName name="XRefPaste36" hidden="1">#REF!</definedName>
    <definedName name="XRefPaste37" localSheetId="2" hidden="1">'[24]Mapa de Resultado'!#REF!</definedName>
    <definedName name="XRefPaste37" localSheetId="4" hidden="1">'[24]Mapa de Resultado'!#REF!</definedName>
    <definedName name="XRefPaste37" hidden="1">'[24]Mapa de Resultado'!#REF!</definedName>
    <definedName name="XRefPaste37Row" localSheetId="2" hidden="1">#REF!</definedName>
    <definedName name="XRefPaste37Row" localSheetId="4" hidden="1">#REF!</definedName>
    <definedName name="XRefPaste37Row" hidden="1">#REF!</definedName>
    <definedName name="XRefPaste38" localSheetId="2" hidden="1">#REF!</definedName>
    <definedName name="XRefPaste38" localSheetId="4" hidden="1">#REF!</definedName>
    <definedName name="XRefPaste38" hidden="1">#REF!</definedName>
    <definedName name="XRefPaste38Row" localSheetId="2" hidden="1">#REF!</definedName>
    <definedName name="XRefPaste38Row" localSheetId="4" hidden="1">#REF!</definedName>
    <definedName name="XRefPaste38Row" hidden="1">#REF!</definedName>
    <definedName name="XRefPaste39" localSheetId="2" hidden="1">#REF!</definedName>
    <definedName name="XRefPaste39" localSheetId="4" hidden="1">#REF!</definedName>
    <definedName name="XRefPaste39" hidden="1">#REF!</definedName>
    <definedName name="XRefPaste39Row" localSheetId="2" hidden="1">#REF!</definedName>
    <definedName name="XRefPaste39Row" localSheetId="4" hidden="1">#REF!</definedName>
    <definedName name="XRefPaste39Row" hidden="1">#REF!</definedName>
    <definedName name="XRefPaste3Row" localSheetId="2" hidden="1">#REF!</definedName>
    <definedName name="XRefPaste3Row" localSheetId="4" hidden="1">#REF!</definedName>
    <definedName name="XRefPaste3Row" hidden="1">#REF!</definedName>
    <definedName name="XRefPaste4" localSheetId="2" hidden="1">#REF!</definedName>
    <definedName name="XRefPaste4" localSheetId="4" hidden="1">#REF!</definedName>
    <definedName name="XRefPaste4" hidden="1">#REF!</definedName>
    <definedName name="XRefPaste44" localSheetId="2" hidden="1">'[24]Deposito Judicial'!#REF!</definedName>
    <definedName name="XRefPaste44" localSheetId="4" hidden="1">'[24]Deposito Judicial'!#REF!</definedName>
    <definedName name="XRefPaste44" hidden="1">'[24]Deposito Judicial'!#REF!</definedName>
    <definedName name="XRefPaste44Row" localSheetId="2" hidden="1">[24]XREF!#REF!</definedName>
    <definedName name="XRefPaste44Row" localSheetId="4" hidden="1">[24]XREF!#REF!</definedName>
    <definedName name="XRefPaste44Row" hidden="1">[24]XREF!#REF!</definedName>
    <definedName name="XRefPaste45" localSheetId="2" hidden="1">#REF!</definedName>
    <definedName name="XRefPaste45" localSheetId="4" hidden="1">#REF!</definedName>
    <definedName name="XRefPaste45" hidden="1">#REF!</definedName>
    <definedName name="XRefPaste45Row" localSheetId="2" hidden="1">[24]XREF!#REF!</definedName>
    <definedName name="XRefPaste45Row" localSheetId="4" hidden="1">[24]XREF!#REF!</definedName>
    <definedName name="XRefPaste45Row" hidden="1">[24]XREF!#REF!</definedName>
    <definedName name="XRefPaste4Row" localSheetId="2" hidden="1">#REF!</definedName>
    <definedName name="XRefPaste4Row" localSheetId="4" hidden="1">#REF!</definedName>
    <definedName name="XRefPaste4Row" hidden="1">#REF!</definedName>
    <definedName name="XRefPaste5" localSheetId="2" hidden="1">#REF!</definedName>
    <definedName name="XRefPaste5" localSheetId="4" hidden="1">#REF!</definedName>
    <definedName name="XRefPaste5" hidden="1">#REF!</definedName>
    <definedName name="XRefPaste56Row" localSheetId="2" hidden="1">#REF!</definedName>
    <definedName name="XRefPaste56Row" localSheetId="4" hidden="1">#REF!</definedName>
    <definedName name="XRefPaste56Row" hidden="1">#REF!</definedName>
    <definedName name="XRefPaste57Row" localSheetId="2" hidden="1">#REF!</definedName>
    <definedName name="XRefPaste57Row" localSheetId="4" hidden="1">#REF!</definedName>
    <definedName name="XRefPaste57Row" hidden="1">#REF!</definedName>
    <definedName name="XRefPaste59Row" localSheetId="2" hidden="1">#REF!</definedName>
    <definedName name="XRefPaste59Row" localSheetId="4" hidden="1">#REF!</definedName>
    <definedName name="XRefPaste59Row" hidden="1">#REF!</definedName>
    <definedName name="XRefPaste5Row" localSheetId="2" hidden="1">#REF!</definedName>
    <definedName name="XRefPaste5Row" localSheetId="4" hidden="1">#REF!</definedName>
    <definedName name="XRefPaste5Row" hidden="1">#REF!</definedName>
    <definedName name="XRefPaste6" localSheetId="2" hidden="1">#REF!</definedName>
    <definedName name="XRefPaste6" localSheetId="4" hidden="1">#REF!</definedName>
    <definedName name="XRefPaste6" hidden="1">#REF!</definedName>
    <definedName name="XRefPaste62Row" localSheetId="2" hidden="1">#REF!</definedName>
    <definedName name="XRefPaste62Row" localSheetId="4" hidden="1">#REF!</definedName>
    <definedName name="XRefPaste62Row" hidden="1">#REF!</definedName>
    <definedName name="XRefPaste63Row" localSheetId="2" hidden="1">#REF!</definedName>
    <definedName name="XRefPaste63Row" localSheetId="4" hidden="1">#REF!</definedName>
    <definedName name="XRefPaste63Row" hidden="1">#REF!</definedName>
    <definedName name="XRefPaste64Row" localSheetId="2" hidden="1">#REF!</definedName>
    <definedName name="XRefPaste64Row" localSheetId="4" hidden="1">#REF!</definedName>
    <definedName name="XRefPaste64Row" hidden="1">#REF!</definedName>
    <definedName name="XRefPaste65Row" localSheetId="2" hidden="1">#REF!</definedName>
    <definedName name="XRefPaste65Row" localSheetId="4" hidden="1">#REF!</definedName>
    <definedName name="XRefPaste65Row" hidden="1">#REF!</definedName>
    <definedName name="XRefPaste67Row" localSheetId="2" hidden="1">#REF!</definedName>
    <definedName name="XRefPaste67Row" localSheetId="4" hidden="1">#REF!</definedName>
    <definedName name="XRefPaste67Row" hidden="1">#REF!</definedName>
    <definedName name="XRefPaste68Row" localSheetId="2" hidden="1">#REF!</definedName>
    <definedName name="XRefPaste68Row" localSheetId="4" hidden="1">#REF!</definedName>
    <definedName name="XRefPaste68Row" hidden="1">#REF!</definedName>
    <definedName name="XRefPaste69Row" localSheetId="2" hidden="1">#REF!</definedName>
    <definedName name="XRefPaste69Row" localSheetId="4" hidden="1">#REF!</definedName>
    <definedName name="XRefPaste69Row" hidden="1">#REF!</definedName>
    <definedName name="XRefPaste6Row" localSheetId="2" hidden="1">#REF!</definedName>
    <definedName name="XRefPaste6Row" localSheetId="4" hidden="1">#REF!</definedName>
    <definedName name="XRefPaste6Row" hidden="1">#REF!</definedName>
    <definedName name="XRefPaste7" localSheetId="2" hidden="1">#REF!</definedName>
    <definedName name="XRefPaste7" localSheetId="4" hidden="1">#REF!</definedName>
    <definedName name="XRefPaste7" hidden="1">#REF!</definedName>
    <definedName name="XRefPaste70Row" localSheetId="2" hidden="1">#REF!</definedName>
    <definedName name="XRefPaste70Row" localSheetId="4" hidden="1">#REF!</definedName>
    <definedName name="XRefPaste70Row" hidden="1">#REF!</definedName>
    <definedName name="XRefPaste71Row" localSheetId="2" hidden="1">#REF!</definedName>
    <definedName name="XRefPaste71Row" localSheetId="4" hidden="1">#REF!</definedName>
    <definedName name="XRefPaste71Row" hidden="1">#REF!</definedName>
    <definedName name="XRefPaste75Row" localSheetId="2" hidden="1">#REF!</definedName>
    <definedName name="XRefPaste75Row" localSheetId="4" hidden="1">#REF!</definedName>
    <definedName name="XRefPaste75Row" hidden="1">#REF!</definedName>
    <definedName name="XRefPaste7Row" localSheetId="2" hidden="1">#REF!</definedName>
    <definedName name="XRefPaste7Row" localSheetId="4" hidden="1">#REF!</definedName>
    <definedName name="XRefPaste7Row" hidden="1">#REF!</definedName>
    <definedName name="XRefPaste8" hidden="1">[19]Lead!$F$50</definedName>
    <definedName name="XRefPaste8Row" localSheetId="2" hidden="1">#REF!</definedName>
    <definedName name="XRefPaste8Row" localSheetId="4" hidden="1">#REF!</definedName>
    <definedName name="XRefPaste8Row" hidden="1">#REF!</definedName>
    <definedName name="XRefPaste9" hidden="1">[19]Lead!$F$51</definedName>
    <definedName name="XRefPaste99Row" localSheetId="2" hidden="1">#REF!</definedName>
    <definedName name="XRefPaste99Row" localSheetId="4" hidden="1">#REF!</definedName>
    <definedName name="XRefPaste99Row" hidden="1">#REF!</definedName>
    <definedName name="XRefPaste9Row" localSheetId="2" hidden="1">#REF!</definedName>
    <definedName name="XRefPaste9Row" localSheetId="4" hidden="1">#REF!</definedName>
    <definedName name="XRefPaste9Row" hidden="1">#REF!</definedName>
    <definedName name="XRefPasteRangeCount" hidden="1">20</definedName>
    <definedName name="xxx" hidden="1">1</definedName>
    <definedName name="XXXX" localSheetId="5">#REF!</definedName>
    <definedName name="zz" localSheetId="2" hidden="1">#REF!</definedName>
    <definedName name="zz" localSheetId="4" hidden="1">#REF!</definedName>
    <definedName name="zz" hidden="1">#REF!</definedName>
    <definedName name="zzz" hidden="1">'[3]Seguros 2001-2002 {ppc}'!$Z$37</definedName>
  </definedNames>
  <calcPr calcId="125725"/>
</workbook>
</file>

<file path=xl/calcChain.xml><?xml version="1.0" encoding="utf-8"?>
<calcChain xmlns="http://schemas.openxmlformats.org/spreadsheetml/2006/main">
  <c r="AE30" i="29"/>
  <c r="AE25"/>
  <c r="AE24" s="1"/>
  <c r="AE22"/>
  <c r="AE21"/>
  <c r="AE23" s="1"/>
  <c r="AE8"/>
  <c r="AE7" s="1"/>
  <c r="AE5"/>
  <c r="AE4"/>
  <c r="AE27"/>
  <c r="AE26"/>
  <c r="AE20"/>
  <c r="AE6"/>
  <c r="AE43" i="26"/>
  <c r="AE44"/>
  <c r="AE39"/>
  <c r="AE38"/>
  <c r="AE48" s="1"/>
  <c r="AE58" s="1"/>
  <c r="AE37"/>
  <c r="AE47" s="1"/>
  <c r="AE57" s="1"/>
  <c r="AE36"/>
  <c r="AE33"/>
  <c r="AE35" s="1"/>
  <c r="AE29"/>
  <c r="AE28"/>
  <c r="AE27"/>
  <c r="AE26"/>
  <c r="AE24"/>
  <c r="AE23"/>
  <c r="AE18"/>
  <c r="AE14"/>
  <c r="AE13"/>
  <c r="AE9"/>
  <c r="AE8"/>
  <c r="AE7"/>
  <c r="AE6"/>
  <c r="AE4"/>
  <c r="AE3"/>
  <c r="AE5" s="1"/>
  <c r="AE34"/>
  <c r="AE12"/>
  <c r="AE22" s="1"/>
  <c r="AE32" s="1"/>
  <c r="AE42" s="1"/>
  <c r="AE52" s="1"/>
  <c r="AE28" i="29" l="1"/>
  <c r="AE11"/>
  <c r="AE49" i="26"/>
  <c r="AE59" s="1"/>
  <c r="AE40"/>
  <c r="AE46"/>
  <c r="AE56" s="1"/>
  <c r="AE54"/>
  <c r="AE15"/>
  <c r="AE20" s="1"/>
  <c r="AE10"/>
  <c r="AE53"/>
  <c r="AE25" l="1"/>
  <c r="AE45" s="1"/>
  <c r="AE55" s="1"/>
  <c r="AE30"/>
  <c r="AE50" s="1"/>
  <c r="AE60" s="1"/>
  <c r="B28" i="29" l="1"/>
  <c r="B24"/>
  <c r="B23"/>
  <c r="B20"/>
  <c r="B6"/>
  <c r="B66" i="22"/>
  <c r="B65"/>
  <c r="B55"/>
  <c r="B50"/>
  <c r="B54"/>
  <c r="B52"/>
  <c r="B47"/>
  <c r="B44"/>
  <c r="B24"/>
  <c r="B12"/>
  <c r="B29"/>
  <c r="B28" i="26"/>
  <c r="B29"/>
  <c r="B49" s="1"/>
  <c r="B59" s="1"/>
  <c r="B27"/>
  <c r="B26"/>
  <c r="B35"/>
  <c r="B15"/>
  <c r="B12"/>
  <c r="B22" s="1"/>
  <c r="B32" s="1"/>
  <c r="B42" s="1"/>
  <c r="B52" s="1"/>
  <c r="E32" i="21"/>
  <c r="E28"/>
  <c r="I28" s="1"/>
  <c r="E24"/>
  <c r="E19"/>
  <c r="E17"/>
  <c r="E20"/>
  <c r="B34"/>
  <c r="I31"/>
  <c r="I29"/>
  <c r="I27"/>
  <c r="I25"/>
  <c r="I23"/>
  <c r="I21"/>
  <c r="E16"/>
  <c r="I14"/>
  <c r="I12"/>
  <c r="E11"/>
  <c r="I11" s="1"/>
  <c r="I10"/>
  <c r="I8"/>
  <c r="E7"/>
  <c r="I6"/>
  <c r="D3"/>
  <c r="E3" s="1"/>
  <c r="F3" s="1"/>
  <c r="G3" s="1"/>
  <c r="H3" s="1"/>
  <c r="I3" s="1"/>
  <c r="C3"/>
  <c r="B67" i="22" l="1"/>
  <c r="B26"/>
  <c r="B68" s="1"/>
  <c r="B48" i="26"/>
  <c r="B58" s="1"/>
  <c r="B47"/>
  <c r="B57" s="1"/>
  <c r="B46"/>
  <c r="B56" s="1"/>
  <c r="B40"/>
  <c r="B20"/>
  <c r="H36" i="21"/>
  <c r="G36"/>
  <c r="F36"/>
  <c r="I20"/>
  <c r="I16"/>
  <c r="I19"/>
  <c r="I24"/>
  <c r="I7"/>
  <c r="I17"/>
  <c r="I32"/>
  <c r="C36"/>
  <c r="D36"/>
  <c r="E9"/>
  <c r="I9" s="1"/>
  <c r="B37"/>
  <c r="E15"/>
  <c r="I15" s="1"/>
  <c r="E5"/>
  <c r="I5" s="1"/>
  <c r="B38"/>
  <c r="B27" i="22" l="1"/>
  <c r="H37" i="21"/>
  <c r="H34"/>
  <c r="H38" s="1"/>
  <c r="F34"/>
  <c r="F38" s="1"/>
  <c r="F37"/>
  <c r="G34"/>
  <c r="G38" s="1"/>
  <c r="G37"/>
  <c r="D37"/>
  <c r="D34"/>
  <c r="D38" s="1"/>
  <c r="C37"/>
  <c r="B36"/>
  <c r="E13"/>
  <c r="E22"/>
  <c r="E26" l="1"/>
  <c r="I26" s="1"/>
  <c r="I13"/>
  <c r="I36" s="1"/>
  <c r="E36"/>
  <c r="I22"/>
  <c r="I37" s="1"/>
  <c r="E37"/>
  <c r="AE20" i="27"/>
  <c r="AE17"/>
  <c r="B15"/>
  <c r="AE11"/>
  <c r="AE8"/>
  <c r="AE5"/>
  <c r="AE28"/>
  <c r="AE27"/>
  <c r="C65" i="22"/>
  <c r="R6" i="21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5"/>
  <c r="E30" l="1"/>
  <c r="I30" s="1"/>
  <c r="I34" s="1"/>
  <c r="I38" s="1"/>
  <c r="C34"/>
  <c r="AE14" i="27"/>
  <c r="B12"/>
  <c r="B9"/>
  <c r="B21"/>
  <c r="B18"/>
  <c r="AE6"/>
  <c r="AE18" s="1"/>
  <c r="C24" i="29"/>
  <c r="C23"/>
  <c r="C28" s="1"/>
  <c r="C20"/>
  <c r="C6"/>
  <c r="C55" i="22"/>
  <c r="C44"/>
  <c r="C29"/>
  <c r="C24"/>
  <c r="C12"/>
  <c r="C35" i="26"/>
  <c r="C40" s="1"/>
  <c r="C29"/>
  <c r="C49" s="1"/>
  <c r="C59" s="1"/>
  <c r="C28"/>
  <c r="C48" s="1"/>
  <c r="C58" s="1"/>
  <c r="C27"/>
  <c r="C47" s="1"/>
  <c r="C57" s="1"/>
  <c r="C26"/>
  <c r="C46" s="1"/>
  <c r="C56" s="1"/>
  <c r="C15"/>
  <c r="C20" s="1"/>
  <c r="C12"/>
  <c r="C22" s="1"/>
  <c r="C32" s="1"/>
  <c r="C42" s="1"/>
  <c r="C52" s="1"/>
  <c r="R37" i="21"/>
  <c r="Q37"/>
  <c r="P37"/>
  <c r="O37"/>
  <c r="M37"/>
  <c r="L37"/>
  <c r="K37"/>
  <c r="R36"/>
  <c r="Q36"/>
  <c r="P36"/>
  <c r="O36"/>
  <c r="M36"/>
  <c r="L36"/>
  <c r="K36"/>
  <c r="R34"/>
  <c r="R38" s="1"/>
  <c r="Q34"/>
  <c r="Q38" s="1"/>
  <c r="P34"/>
  <c r="P38" s="1"/>
  <c r="O34"/>
  <c r="O38" s="1"/>
  <c r="M34"/>
  <c r="M38" s="1"/>
  <c r="L34"/>
  <c r="K34"/>
  <c r="K38" s="1"/>
  <c r="N32"/>
  <c r="N30"/>
  <c r="N28"/>
  <c r="N26"/>
  <c r="N24"/>
  <c r="N22"/>
  <c r="N20"/>
  <c r="N19"/>
  <c r="N17"/>
  <c r="N16"/>
  <c r="N15"/>
  <c r="N13"/>
  <c r="N11"/>
  <c r="N9"/>
  <c r="N7"/>
  <c r="N5"/>
  <c r="L3"/>
  <c r="M3" s="1"/>
  <c r="N3" s="1"/>
  <c r="O3" s="1"/>
  <c r="P3" s="1"/>
  <c r="Q3" s="1"/>
  <c r="R3" s="1"/>
  <c r="C21" i="27"/>
  <c r="C18"/>
  <c r="C15"/>
  <c r="C12"/>
  <c r="C9"/>
  <c r="D65" i="22"/>
  <c r="D55"/>
  <c r="D44"/>
  <c r="D24"/>
  <c r="D12"/>
  <c r="D28" i="26"/>
  <c r="D48" s="1"/>
  <c r="D58" s="1"/>
  <c r="D15"/>
  <c r="D29"/>
  <c r="D27"/>
  <c r="D26"/>
  <c r="W34" i="21"/>
  <c r="W32"/>
  <c r="W30"/>
  <c r="W28"/>
  <c r="W26"/>
  <c r="W24"/>
  <c r="W22"/>
  <c r="W20"/>
  <c r="W19"/>
  <c r="W18"/>
  <c r="W17"/>
  <c r="W16"/>
  <c r="W15"/>
  <c r="W13"/>
  <c r="W11"/>
  <c r="W9"/>
  <c r="W7"/>
  <c r="W5"/>
  <c r="D21" i="27"/>
  <c r="D18"/>
  <c r="D15"/>
  <c r="D12"/>
  <c r="D9"/>
  <c r="D24" i="29"/>
  <c r="D23"/>
  <c r="D28" s="1"/>
  <c r="D20"/>
  <c r="D6"/>
  <c r="D29" i="22"/>
  <c r="D35" i="26"/>
  <c r="D22"/>
  <c r="D32" s="1"/>
  <c r="D42" s="1"/>
  <c r="D52" s="1"/>
  <c r="D12"/>
  <c r="T34" i="21"/>
  <c r="U3"/>
  <c r="V3" s="1"/>
  <c r="W3" s="1"/>
  <c r="X3" s="1"/>
  <c r="Y3" s="1"/>
  <c r="Z3" s="1"/>
  <c r="AA3" s="1"/>
  <c r="E28" i="29"/>
  <c r="E24"/>
  <c r="E23"/>
  <c r="E20"/>
  <c r="E6"/>
  <c r="AC68" i="22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E65"/>
  <c r="F65"/>
  <c r="G65"/>
  <c r="H65"/>
  <c r="I65"/>
  <c r="J65"/>
  <c r="K65"/>
  <c r="L65"/>
  <c r="M65"/>
  <c r="N65"/>
  <c r="O65"/>
  <c r="P65"/>
  <c r="Z65"/>
  <c r="AE65"/>
  <c r="AF65"/>
  <c r="E55"/>
  <c r="E44"/>
  <c r="E29"/>
  <c r="E24"/>
  <c r="E12"/>
  <c r="E27" i="26"/>
  <c r="E35"/>
  <c r="E29"/>
  <c r="F29"/>
  <c r="E28"/>
  <c r="E26"/>
  <c r="F28"/>
  <c r="F27"/>
  <c r="F26"/>
  <c r="E15"/>
  <c r="E12"/>
  <c r="E22" s="1"/>
  <c r="E32" s="1"/>
  <c r="E42" s="1"/>
  <c r="E52" s="1"/>
  <c r="AF32" i="21"/>
  <c r="AF28"/>
  <c r="AJ28" s="1"/>
  <c r="AF24"/>
  <c r="AF19"/>
  <c r="AF17"/>
  <c r="AF16"/>
  <c r="AJ16" s="1"/>
  <c r="AF11"/>
  <c r="AC37"/>
  <c r="AC34"/>
  <c r="AC38" s="1"/>
  <c r="AF15"/>
  <c r="AJ15" s="1"/>
  <c r="AF7"/>
  <c r="AD3"/>
  <c r="AE3" s="1"/>
  <c r="AF3" s="1"/>
  <c r="AG3" s="1"/>
  <c r="AH3" s="1"/>
  <c r="AI3" s="1"/>
  <c r="AJ3" s="1"/>
  <c r="E18" i="27"/>
  <c r="E15"/>
  <c r="F5" i="26"/>
  <c r="F20" i="27"/>
  <c r="F14"/>
  <c r="C38" i="21" l="1"/>
  <c r="E18"/>
  <c r="I18" s="1"/>
  <c r="E34"/>
  <c r="E38" s="1"/>
  <c r="AE21" i="27"/>
  <c r="AE12"/>
  <c r="AE15"/>
  <c r="AE9"/>
  <c r="C66" i="22"/>
  <c r="C67" s="1"/>
  <c r="C26"/>
  <c r="N37" i="21"/>
  <c r="L38"/>
  <c r="N18"/>
  <c r="N36"/>
  <c r="N34"/>
  <c r="N38" s="1"/>
  <c r="D49" i="26"/>
  <c r="D59" s="1"/>
  <c r="D47"/>
  <c r="D57" s="1"/>
  <c r="D46"/>
  <c r="D56" s="1"/>
  <c r="D40"/>
  <c r="D20"/>
  <c r="T36" i="21"/>
  <c r="T37"/>
  <c r="X36"/>
  <c r="V36"/>
  <c r="U36"/>
  <c r="Y36"/>
  <c r="T38"/>
  <c r="D66" i="22"/>
  <c r="D67" s="1"/>
  <c r="D26"/>
  <c r="D27" s="1"/>
  <c r="E66"/>
  <c r="E67" s="1"/>
  <c r="E26"/>
  <c r="E27" s="1"/>
  <c r="E46" i="26"/>
  <c r="E56" s="1"/>
  <c r="E49"/>
  <c r="E59" s="1"/>
  <c r="E48"/>
  <c r="E58" s="1"/>
  <c r="E47"/>
  <c r="E57" s="1"/>
  <c r="E40"/>
  <c r="E20"/>
  <c r="AH36" i="21"/>
  <c r="AI36"/>
  <c r="AG36"/>
  <c r="AJ11"/>
  <c r="AJ24"/>
  <c r="AJ7"/>
  <c r="AJ19"/>
  <c r="AJ17"/>
  <c r="AJ32"/>
  <c r="AE36"/>
  <c r="AF9"/>
  <c r="AJ9" s="1"/>
  <c r="AD36"/>
  <c r="AF20"/>
  <c r="AJ20" s="1"/>
  <c r="AF5"/>
  <c r="AJ5" s="1"/>
  <c r="E12" i="27"/>
  <c r="E9"/>
  <c r="E21"/>
  <c r="AF30" i="29"/>
  <c r="AF27"/>
  <c r="AF26"/>
  <c r="AF25"/>
  <c r="AF22"/>
  <c r="AF21"/>
  <c r="AF5"/>
  <c r="AF4"/>
  <c r="AF20"/>
  <c r="F24"/>
  <c r="F23"/>
  <c r="F28" s="1"/>
  <c r="F20"/>
  <c r="F6"/>
  <c r="F55" i="22"/>
  <c r="F44"/>
  <c r="F29"/>
  <c r="F24"/>
  <c r="F12"/>
  <c r="AF39" i="26"/>
  <c r="AF38"/>
  <c r="AF37"/>
  <c r="AF36"/>
  <c r="AF34"/>
  <c r="AF33"/>
  <c r="AF18"/>
  <c r="AF14"/>
  <c r="AF13"/>
  <c r="AF9"/>
  <c r="AF8"/>
  <c r="AF7"/>
  <c r="AF27" s="1"/>
  <c r="AF6"/>
  <c r="AF26" s="1"/>
  <c r="AF29"/>
  <c r="AF12"/>
  <c r="AF22" s="1"/>
  <c r="AF32" s="1"/>
  <c r="AF42" s="1"/>
  <c r="AF52" s="1"/>
  <c r="F35"/>
  <c r="F40" s="1"/>
  <c r="F49"/>
  <c r="F59" s="1"/>
  <c r="F48"/>
  <c r="F58" s="1"/>
  <c r="F47"/>
  <c r="F57" s="1"/>
  <c r="F46"/>
  <c r="F56" s="1"/>
  <c r="F15"/>
  <c r="F20" s="1"/>
  <c r="F12"/>
  <c r="F22" s="1"/>
  <c r="F32" s="1"/>
  <c r="F42" s="1"/>
  <c r="F52" s="1"/>
  <c r="AR37" i="21"/>
  <c r="AQ37"/>
  <c r="AP37"/>
  <c r="AN37"/>
  <c r="AM37"/>
  <c r="AL37"/>
  <c r="AR36"/>
  <c r="AQ36"/>
  <c r="AP36"/>
  <c r="AN36"/>
  <c r="AM36"/>
  <c r="AL36"/>
  <c r="AR34"/>
  <c r="AR38" s="1"/>
  <c r="AQ34"/>
  <c r="AQ38" s="1"/>
  <c r="AP34"/>
  <c r="AP38" s="1"/>
  <c r="AN34"/>
  <c r="AN38" s="1"/>
  <c r="AM34"/>
  <c r="AL34"/>
  <c r="AO32"/>
  <c r="AS32" s="1"/>
  <c r="AO30"/>
  <c r="AS30" s="1"/>
  <c r="AO28"/>
  <c r="AS28" s="1"/>
  <c r="AO26"/>
  <c r="AS26" s="1"/>
  <c r="AO24"/>
  <c r="AS24" s="1"/>
  <c r="AO22"/>
  <c r="AS22" s="1"/>
  <c r="AO20"/>
  <c r="AS20" s="1"/>
  <c r="AO19"/>
  <c r="AS19" s="1"/>
  <c r="AO17"/>
  <c r="AS17" s="1"/>
  <c r="AO16"/>
  <c r="AS16" s="1"/>
  <c r="AO15"/>
  <c r="AS15" s="1"/>
  <c r="AO13"/>
  <c r="AS13" s="1"/>
  <c r="AO11"/>
  <c r="AS11" s="1"/>
  <c r="AS9"/>
  <c r="AO9"/>
  <c r="AO7"/>
  <c r="AS7" s="1"/>
  <c r="AO5"/>
  <c r="AS5" s="1"/>
  <c r="AN3"/>
  <c r="AO3" s="1"/>
  <c r="AP3" s="1"/>
  <c r="AQ3" s="1"/>
  <c r="AR3" s="1"/>
  <c r="AS3" s="1"/>
  <c r="AM3"/>
  <c r="AF20" i="27"/>
  <c r="AF17"/>
  <c r="AF14"/>
  <c r="AF11"/>
  <c r="AF8"/>
  <c r="AF6"/>
  <c r="AF5"/>
  <c r="F21"/>
  <c r="F18"/>
  <c r="F15"/>
  <c r="F12"/>
  <c r="F9"/>
  <c r="G55" i="22"/>
  <c r="G44"/>
  <c r="G35" i="26"/>
  <c r="G15"/>
  <c r="G29"/>
  <c r="G27"/>
  <c r="G26"/>
  <c r="G5"/>
  <c r="AW34" i="21"/>
  <c r="AW38" s="1"/>
  <c r="AV34"/>
  <c r="AV38" s="1"/>
  <c r="AU34"/>
  <c r="BA34"/>
  <c r="AZ34"/>
  <c r="AY34"/>
  <c r="AU38"/>
  <c r="AW37"/>
  <c r="AV37"/>
  <c r="AU37"/>
  <c r="AW36"/>
  <c r="AV36"/>
  <c r="AU36"/>
  <c r="AX28"/>
  <c r="BB28" s="1"/>
  <c r="AX24"/>
  <c r="AX19"/>
  <c r="AX16"/>
  <c r="AX11"/>
  <c r="BB11" s="1"/>
  <c r="G12" i="27"/>
  <c r="G15"/>
  <c r="G24" i="29"/>
  <c r="G23"/>
  <c r="G20"/>
  <c r="G6"/>
  <c r="G29" i="22"/>
  <c r="G24"/>
  <c r="G12"/>
  <c r="G12" i="26"/>
  <c r="G22" s="1"/>
  <c r="G32" s="1"/>
  <c r="G42" s="1"/>
  <c r="G52" s="1"/>
  <c r="AX32" i="21"/>
  <c r="AX17"/>
  <c r="AX7"/>
  <c r="AW3"/>
  <c r="AX3" s="1"/>
  <c r="AY3" s="1"/>
  <c r="AZ3" s="1"/>
  <c r="BA3" s="1"/>
  <c r="BB3" s="1"/>
  <c r="AV3"/>
  <c r="H55" i="22"/>
  <c r="H44"/>
  <c r="H24"/>
  <c r="H35" i="26"/>
  <c r="H28"/>
  <c r="H15"/>
  <c r="H29"/>
  <c r="H27"/>
  <c r="H26"/>
  <c r="BG28" i="21"/>
  <c r="BG24"/>
  <c r="BK24" s="1"/>
  <c r="BG20"/>
  <c r="BG17"/>
  <c r="BG16"/>
  <c r="BG11"/>
  <c r="BK11" s="1"/>
  <c r="BG7"/>
  <c r="BK7" s="1"/>
  <c r="BG5"/>
  <c r="H12" i="27"/>
  <c r="H9"/>
  <c r="H24" i="29"/>
  <c r="H28" s="1"/>
  <c r="H23"/>
  <c r="H20"/>
  <c r="H6"/>
  <c r="H29" i="22"/>
  <c r="H12"/>
  <c r="H12" i="26"/>
  <c r="H22" s="1"/>
  <c r="H32" s="1"/>
  <c r="H42" s="1"/>
  <c r="H52" s="1"/>
  <c r="BD34" i="21"/>
  <c r="BG32"/>
  <c r="BG19"/>
  <c r="BK19" s="1"/>
  <c r="BG15"/>
  <c r="BK15" s="1"/>
  <c r="BE3"/>
  <c r="BF3" s="1"/>
  <c r="BG3" s="1"/>
  <c r="BH3" s="1"/>
  <c r="BI3" s="1"/>
  <c r="BJ3" s="1"/>
  <c r="BK3" s="1"/>
  <c r="H21" i="27"/>
  <c r="I55" i="22"/>
  <c r="I44"/>
  <c r="I24"/>
  <c r="I12"/>
  <c r="BP32" i="21"/>
  <c r="BP24"/>
  <c r="BP17"/>
  <c r="BT17" s="1"/>
  <c r="BP20"/>
  <c r="BP11"/>
  <c r="BO34"/>
  <c r="BM34"/>
  <c r="I9" i="27"/>
  <c r="I21"/>
  <c r="I35" i="26"/>
  <c r="I15"/>
  <c r="I20" s="1"/>
  <c r="I29"/>
  <c r="I28"/>
  <c r="I48" s="1"/>
  <c r="I58" s="1"/>
  <c r="I26"/>
  <c r="I46" s="1"/>
  <c r="I56" s="1"/>
  <c r="BP28" i="21"/>
  <c r="BP19"/>
  <c r="BT19" s="1"/>
  <c r="BP16"/>
  <c r="BT16" s="1"/>
  <c r="BP15"/>
  <c r="BP7"/>
  <c r="I24" i="29"/>
  <c r="I23"/>
  <c r="I20"/>
  <c r="I6"/>
  <c r="I29" i="22"/>
  <c r="I27" i="26"/>
  <c r="I12"/>
  <c r="I22" s="1"/>
  <c r="I32" s="1"/>
  <c r="I42" s="1"/>
  <c r="I52" s="1"/>
  <c r="BN3" i="21"/>
  <c r="BO3" s="1"/>
  <c r="BP3" s="1"/>
  <c r="BQ3" s="1"/>
  <c r="BR3" s="1"/>
  <c r="BS3" s="1"/>
  <c r="BT3" s="1"/>
  <c r="C68" i="22" l="1"/>
  <c r="C27"/>
  <c r="V37" i="21"/>
  <c r="V34"/>
  <c r="V38" s="1"/>
  <c r="U34"/>
  <c r="U37"/>
  <c r="X34"/>
  <c r="X38" s="1"/>
  <c r="X37"/>
  <c r="Y34"/>
  <c r="Y38" s="1"/>
  <c r="Y37"/>
  <c r="Z36"/>
  <c r="W36"/>
  <c r="D68" i="22"/>
  <c r="AG34" i="21"/>
  <c r="AG38" s="1"/>
  <c r="AG37"/>
  <c r="AI37"/>
  <c r="AI34"/>
  <c r="AI38" s="1"/>
  <c r="AH37"/>
  <c r="AH34"/>
  <c r="AH38" s="1"/>
  <c r="AC36"/>
  <c r="AF13"/>
  <c r="AD37"/>
  <c r="AF22"/>
  <c r="AE37"/>
  <c r="AE34"/>
  <c r="AE38" s="1"/>
  <c r="AO36"/>
  <c r="AM38"/>
  <c r="AO18"/>
  <c r="AS18" s="1"/>
  <c r="AF24" i="29"/>
  <c r="AF23"/>
  <c r="AF6"/>
  <c r="F66" i="22"/>
  <c r="F67" s="1"/>
  <c r="F26"/>
  <c r="F27" s="1"/>
  <c r="AF49" i="26"/>
  <c r="AF59" s="1"/>
  <c r="AF47"/>
  <c r="AF57" s="1"/>
  <c r="AF46"/>
  <c r="AF56" s="1"/>
  <c r="AF35"/>
  <c r="AF40" s="1"/>
  <c r="AF28"/>
  <c r="AF48" s="1"/>
  <c r="AF58" s="1"/>
  <c r="AF15"/>
  <c r="AF20" s="1"/>
  <c r="AS36" i="21"/>
  <c r="AO34"/>
  <c r="AO38" s="1"/>
  <c r="AS34"/>
  <c r="AS38" s="1"/>
  <c r="AS37"/>
  <c r="AL38"/>
  <c r="AO37"/>
  <c r="AF15" i="27"/>
  <c r="AF21"/>
  <c r="AF9"/>
  <c r="AF18"/>
  <c r="AF12"/>
  <c r="G28" i="29"/>
  <c r="G49" i="26"/>
  <c r="G59" s="1"/>
  <c r="G47"/>
  <c r="G57" s="1"/>
  <c r="G40"/>
  <c r="G46"/>
  <c r="G56" s="1"/>
  <c r="G20"/>
  <c r="G28"/>
  <c r="G48" s="1"/>
  <c r="G58" s="1"/>
  <c r="G10"/>
  <c r="G25"/>
  <c r="G45" s="1"/>
  <c r="G55" s="1"/>
  <c r="AY36" i="21"/>
  <c r="AZ36"/>
  <c r="BA36"/>
  <c r="BB32"/>
  <c r="BB17"/>
  <c r="BB19"/>
  <c r="BB24"/>
  <c r="BB7"/>
  <c r="BB16"/>
  <c r="AX20"/>
  <c r="BB20" s="1"/>
  <c r="AX9"/>
  <c r="BB9" s="1"/>
  <c r="AX22"/>
  <c r="AX5"/>
  <c r="BB5" s="1"/>
  <c r="AX15"/>
  <c r="BB15" s="1"/>
  <c r="AX13"/>
  <c r="G18" i="27"/>
  <c r="G9"/>
  <c r="G21"/>
  <c r="G66" i="22"/>
  <c r="G67" s="1"/>
  <c r="G26"/>
  <c r="G27" s="1"/>
  <c r="AX37" i="21"/>
  <c r="H49" i="26"/>
  <c r="H59" s="1"/>
  <c r="H47"/>
  <c r="H57" s="1"/>
  <c r="H46"/>
  <c r="H56" s="1"/>
  <c r="H48"/>
  <c r="H58" s="1"/>
  <c r="H40"/>
  <c r="H20"/>
  <c r="BJ36" i="21"/>
  <c r="BH36"/>
  <c r="BI36"/>
  <c r="BK5"/>
  <c r="BK17"/>
  <c r="BK20"/>
  <c r="BK32"/>
  <c r="BK16"/>
  <c r="BK28"/>
  <c r="BF36"/>
  <c r="BE36"/>
  <c r="H18" i="27"/>
  <c r="H15"/>
  <c r="H66" i="22"/>
  <c r="H67" s="1"/>
  <c r="H26"/>
  <c r="H27" s="1"/>
  <c r="BR34" i="21"/>
  <c r="BS34"/>
  <c r="BQ34"/>
  <c r="BT20"/>
  <c r="BT7"/>
  <c r="BT28"/>
  <c r="BT24"/>
  <c r="BT15"/>
  <c r="BT11"/>
  <c r="BT32"/>
  <c r="BP9"/>
  <c r="BT9" s="1"/>
  <c r="BP5"/>
  <c r="BT5" s="1"/>
  <c r="I18" i="27"/>
  <c r="I15"/>
  <c r="I12"/>
  <c r="I66" i="22"/>
  <c r="I67" s="1"/>
  <c r="I49" i="26"/>
  <c r="I59" s="1"/>
  <c r="I47"/>
  <c r="I57" s="1"/>
  <c r="I40"/>
  <c r="BR36" i="21"/>
  <c r="BQ36"/>
  <c r="BM38"/>
  <c r="I28" i="29"/>
  <c r="I26" i="22"/>
  <c r="I27" s="1"/>
  <c r="W37" i="21" l="1"/>
  <c r="U38"/>
  <c r="W38"/>
  <c r="Z34"/>
  <c r="Z38" s="1"/>
  <c r="Z37"/>
  <c r="AA36"/>
  <c r="AF26"/>
  <c r="AJ26" s="1"/>
  <c r="AJ22"/>
  <c r="AJ37" s="1"/>
  <c r="AF37"/>
  <c r="AJ13"/>
  <c r="AJ36" s="1"/>
  <c r="AF36"/>
  <c r="AF28" i="29"/>
  <c r="G30" i="26"/>
  <c r="G50" s="1"/>
  <c r="G60" s="1"/>
  <c r="BA38" i="21"/>
  <c r="BA37"/>
  <c r="AY37"/>
  <c r="AY38"/>
  <c r="AZ38"/>
  <c r="AZ37"/>
  <c r="BB22"/>
  <c r="BB37" s="1"/>
  <c r="AX36"/>
  <c r="BB13"/>
  <c r="BB36" s="1"/>
  <c r="AX26"/>
  <c r="BJ34"/>
  <c r="BJ38" s="1"/>
  <c r="BJ37"/>
  <c r="BI34"/>
  <c r="BI38" s="1"/>
  <c r="BI37"/>
  <c r="BH34"/>
  <c r="BH38" s="1"/>
  <c r="BH37"/>
  <c r="BG22"/>
  <c r="BE37"/>
  <c r="BD37"/>
  <c r="BG9"/>
  <c r="BK9" s="1"/>
  <c r="BF34"/>
  <c r="BF38" s="1"/>
  <c r="BF37"/>
  <c r="BD38"/>
  <c r="BP22"/>
  <c r="BT22" s="1"/>
  <c r="BN36"/>
  <c r="BP13"/>
  <c r="BT13" s="1"/>
  <c r="BT36" s="1"/>
  <c r="BS36"/>
  <c r="BN37"/>
  <c r="BQ38"/>
  <c r="BQ37"/>
  <c r="BR38"/>
  <c r="BR37"/>
  <c r="BO36"/>
  <c r="BM36"/>
  <c r="BM37"/>
  <c r="AA34" l="1"/>
  <c r="AA38" s="1"/>
  <c r="AA37"/>
  <c r="AD34"/>
  <c r="AF30"/>
  <c r="AJ30" s="1"/>
  <c r="AJ34" s="1"/>
  <c r="AJ38" s="1"/>
  <c r="BB26"/>
  <c r="AX30"/>
  <c r="BB30" s="1"/>
  <c r="BB34" s="1"/>
  <c r="BB38" s="1"/>
  <c r="BD36"/>
  <c r="BG13"/>
  <c r="BG26"/>
  <c r="BK26" s="1"/>
  <c r="BK22"/>
  <c r="BK37" s="1"/>
  <c r="BG37"/>
  <c r="BP26"/>
  <c r="BT26" s="1"/>
  <c r="BP36"/>
  <c r="BP37"/>
  <c r="BT37"/>
  <c r="BS38"/>
  <c r="BS37"/>
  <c r="BO37"/>
  <c r="BO38"/>
  <c r="AD38" l="1"/>
  <c r="AF18"/>
  <c r="AJ18" s="1"/>
  <c r="AF34"/>
  <c r="AF38" s="1"/>
  <c r="AX18"/>
  <c r="BB18" s="1"/>
  <c r="AX34"/>
  <c r="AX38" s="1"/>
  <c r="BG36"/>
  <c r="BK13"/>
  <c r="BK36" s="1"/>
  <c r="BE34"/>
  <c r="BG30"/>
  <c r="BK30" s="1"/>
  <c r="BK34" s="1"/>
  <c r="BK38" s="1"/>
  <c r="BP30"/>
  <c r="BT30" s="1"/>
  <c r="BT34" s="1"/>
  <c r="BT38" s="1"/>
  <c r="BN34"/>
  <c r="AG25" i="29"/>
  <c r="AG39" i="26"/>
  <c r="AG38"/>
  <c r="AG37"/>
  <c r="AG36"/>
  <c r="AG34"/>
  <c r="AG35" s="1"/>
  <c r="AG33"/>
  <c r="AG18"/>
  <c r="AG14"/>
  <c r="AG13"/>
  <c r="AG9"/>
  <c r="AG8"/>
  <c r="AG28" s="1"/>
  <c r="AG7"/>
  <c r="AG27" s="1"/>
  <c r="AG6"/>
  <c r="AG26" s="1"/>
  <c r="AG46" s="1"/>
  <c r="AG56" s="1"/>
  <c r="AG4"/>
  <c r="AG3"/>
  <c r="AG5" s="1"/>
  <c r="AG12"/>
  <c r="AG22" s="1"/>
  <c r="AG32" s="1"/>
  <c r="AG42" s="1"/>
  <c r="AG52" s="1"/>
  <c r="AG29"/>
  <c r="AG49" s="1"/>
  <c r="AG59" s="1"/>
  <c r="AG24"/>
  <c r="BE38" i="21" l="1"/>
  <c r="BG18"/>
  <c r="BK18" s="1"/>
  <c r="BG34"/>
  <c r="BG38" s="1"/>
  <c r="BP18"/>
  <c r="BT18" s="1"/>
  <c r="BP34"/>
  <c r="BP38" s="1"/>
  <c r="BN38"/>
  <c r="AG48" i="26"/>
  <c r="AG58" s="1"/>
  <c r="AG47"/>
  <c r="AG57" s="1"/>
  <c r="AG40"/>
  <c r="AG44"/>
  <c r="AG54" s="1"/>
  <c r="AG15"/>
  <c r="AG20" s="1"/>
  <c r="AG23"/>
  <c r="AG43" s="1"/>
  <c r="AG53" s="1"/>
  <c r="AG25"/>
  <c r="AG45" s="1"/>
  <c r="AG55" s="1"/>
  <c r="AG10"/>
  <c r="AG30" s="1"/>
  <c r="AG50" l="1"/>
  <c r="AG60" s="1"/>
  <c r="AG30" i="29" l="1"/>
  <c r="AG26"/>
  <c r="AG22"/>
  <c r="AG23" s="1"/>
  <c r="AG21"/>
  <c r="AG5"/>
  <c r="AG4"/>
  <c r="AG6" s="1"/>
  <c r="AG24"/>
  <c r="AG20"/>
  <c r="J24"/>
  <c r="J23"/>
  <c r="J20"/>
  <c r="J6"/>
  <c r="J28" l="1"/>
  <c r="AG28"/>
  <c r="J55" i="22" l="1"/>
  <c r="J44"/>
  <c r="J29"/>
  <c r="J24"/>
  <c r="J12"/>
  <c r="J35" i="26"/>
  <c r="J28"/>
  <c r="J15"/>
  <c r="J29"/>
  <c r="J49" s="1"/>
  <c r="J59" s="1"/>
  <c r="J26"/>
  <c r="J27"/>
  <c r="J47" s="1"/>
  <c r="J57" s="1"/>
  <c r="J12"/>
  <c r="J22" s="1"/>
  <c r="J32" s="1"/>
  <c r="J42" s="1"/>
  <c r="J52" s="1"/>
  <c r="BY32" i="21"/>
  <c r="BY28"/>
  <c r="CC28" s="1"/>
  <c r="BY24"/>
  <c r="BY19"/>
  <c r="BY16"/>
  <c r="BY15"/>
  <c r="CC15" s="1"/>
  <c r="BY11"/>
  <c r="BY7"/>
  <c r="J18" i="27"/>
  <c r="AG11"/>
  <c r="AG8"/>
  <c r="AG5"/>
  <c r="BV37" i="21"/>
  <c r="BV34"/>
  <c r="BV38" s="1"/>
  <c r="BY17"/>
  <c r="BY5"/>
  <c r="BW3"/>
  <c r="BX3" s="1"/>
  <c r="BY3" s="1"/>
  <c r="BZ3" s="1"/>
  <c r="CA3" s="1"/>
  <c r="CB3" s="1"/>
  <c r="CC3" s="1"/>
  <c r="AG20" i="27"/>
  <c r="AG14"/>
  <c r="J15"/>
  <c r="K44" i="22"/>
  <c r="K24"/>
  <c r="K12"/>
  <c r="K29" i="26"/>
  <c r="K35"/>
  <c r="K15"/>
  <c r="K20" s="1"/>
  <c r="K28"/>
  <c r="K48" s="1"/>
  <c r="K58" s="1"/>
  <c r="CL34" i="21"/>
  <c r="CK34"/>
  <c r="CJ34"/>
  <c r="CI34"/>
  <c r="CG34"/>
  <c r="CF34"/>
  <c r="CE34"/>
  <c r="CH32"/>
  <c r="CL32" s="1"/>
  <c r="CH24"/>
  <c r="CH19"/>
  <c r="CH17"/>
  <c r="CH16"/>
  <c r="CL16" s="1"/>
  <c r="CH11"/>
  <c r="CL11" s="1"/>
  <c r="CH5"/>
  <c r="K18" i="27"/>
  <c r="K24" i="29"/>
  <c r="K23"/>
  <c r="K28" s="1"/>
  <c r="K20"/>
  <c r="K6"/>
  <c r="K55" i="22"/>
  <c r="K29"/>
  <c r="K27" i="26"/>
  <c r="K47" s="1"/>
  <c r="K57" s="1"/>
  <c r="K26"/>
  <c r="K46" s="1"/>
  <c r="K56" s="1"/>
  <c r="K22"/>
  <c r="K32" s="1"/>
  <c r="K42" s="1"/>
  <c r="K52" s="1"/>
  <c r="K12"/>
  <c r="CF3" i="21"/>
  <c r="CG3"/>
  <c r="CH3" s="1"/>
  <c r="CI3" s="1"/>
  <c r="CJ3" s="1"/>
  <c r="CK3" s="1"/>
  <c r="CL3" s="1"/>
  <c r="CH28"/>
  <c r="CL28" s="1"/>
  <c r="CH18"/>
  <c r="CH7"/>
  <c r="K15" i="27"/>
  <c r="L24" i="29"/>
  <c r="L23"/>
  <c r="L20"/>
  <c r="L6"/>
  <c r="L55" i="22"/>
  <c r="L44"/>
  <c r="L24"/>
  <c r="L12"/>
  <c r="L29"/>
  <c r="J66" l="1"/>
  <c r="J67" s="1"/>
  <c r="J26"/>
  <c r="J27" s="1"/>
  <c r="J46" i="26"/>
  <c r="J56" s="1"/>
  <c r="J40"/>
  <c r="J48"/>
  <c r="J58" s="1"/>
  <c r="J20"/>
  <c r="CB36" i="21"/>
  <c r="BZ36"/>
  <c r="CA36"/>
  <c r="CC17"/>
  <c r="CC7"/>
  <c r="CC19"/>
  <c r="CC11"/>
  <c r="CC24"/>
  <c r="CC5"/>
  <c r="CC16"/>
  <c r="CC32"/>
  <c r="BX36"/>
  <c r="BW36"/>
  <c r="BY20"/>
  <c r="CC20" s="1"/>
  <c r="BY13"/>
  <c r="CC13" s="1"/>
  <c r="BV36"/>
  <c r="BY9"/>
  <c r="CC9" s="1"/>
  <c r="AG17" i="27"/>
  <c r="J12"/>
  <c r="J9"/>
  <c r="J21"/>
  <c r="AG6"/>
  <c r="AG15" s="1"/>
  <c r="K66" i="22"/>
  <c r="K67" s="1"/>
  <c r="K26"/>
  <c r="K27" s="1"/>
  <c r="K49" i="26"/>
  <c r="K59" s="1"/>
  <c r="K40"/>
  <c r="CK36" i="21"/>
  <c r="CI36"/>
  <c r="CJ36"/>
  <c r="CL18"/>
  <c r="CL24"/>
  <c r="CL7"/>
  <c r="CL5"/>
  <c r="CL19"/>
  <c r="CL17"/>
  <c r="CH34"/>
  <c r="CH20"/>
  <c r="CL20" s="1"/>
  <c r="CF38"/>
  <c r="CG38"/>
  <c r="CH15"/>
  <c r="CL15" s="1"/>
  <c r="K9" i="27"/>
  <c r="K21"/>
  <c r="K12"/>
  <c r="L28" i="29"/>
  <c r="L66" i="22"/>
  <c r="L67" s="1"/>
  <c r="L26"/>
  <c r="L27" s="1"/>
  <c r="L49" i="26"/>
  <c r="L48"/>
  <c r="L47"/>
  <c r="L46"/>
  <c r="L45"/>
  <c r="L44"/>
  <c r="L43"/>
  <c r="L35"/>
  <c r="L20"/>
  <c r="L28"/>
  <c r="L58" s="1"/>
  <c r="L15"/>
  <c r="L29"/>
  <c r="L59" s="1"/>
  <c r="L27"/>
  <c r="L26"/>
  <c r="L56" s="1"/>
  <c r="L40"/>
  <c r="L12"/>
  <c r="L22" s="1"/>
  <c r="L32" s="1"/>
  <c r="L42" s="1"/>
  <c r="L52" s="1"/>
  <c r="CQ32" i="21"/>
  <c r="CQ28"/>
  <c r="CU28" s="1"/>
  <c r="CQ24"/>
  <c r="CQ18"/>
  <c r="CQ11"/>
  <c r="CU3"/>
  <c r="CT3"/>
  <c r="CS3"/>
  <c r="CR3"/>
  <c r="CQ3"/>
  <c r="CP3"/>
  <c r="CO3"/>
  <c r="CQ20"/>
  <c r="CQ19"/>
  <c r="CU19" s="1"/>
  <c r="CQ17"/>
  <c r="CQ16"/>
  <c r="CQ15"/>
  <c r="CU15" s="1"/>
  <c r="CQ7"/>
  <c r="CU7" s="1"/>
  <c r="L21" i="27"/>
  <c r="L18"/>
  <c r="L15"/>
  <c r="L12"/>
  <c r="L9"/>
  <c r="FX32" i="21"/>
  <c r="FO32"/>
  <c r="FF32"/>
  <c r="EW32"/>
  <c r="EN32"/>
  <c r="EE32"/>
  <c r="DV32"/>
  <c r="M7" i="29"/>
  <c r="M6"/>
  <c r="M11" s="1"/>
  <c r="CA34" i="21" l="1"/>
  <c r="CA38" s="1"/>
  <c r="CA37"/>
  <c r="CB37"/>
  <c r="CB34"/>
  <c r="CB38" s="1"/>
  <c r="BZ34"/>
  <c r="BZ38" s="1"/>
  <c r="BZ37"/>
  <c r="BY36"/>
  <c r="BW37"/>
  <c r="BX37"/>
  <c r="BX34"/>
  <c r="BX38" s="1"/>
  <c r="BY22"/>
  <c r="CC22" s="1"/>
  <c r="CC37" s="1"/>
  <c r="CC36"/>
  <c r="AG18" i="27"/>
  <c r="AG12"/>
  <c r="AG21"/>
  <c r="AG9"/>
  <c r="CJ37" i="21"/>
  <c r="CJ38"/>
  <c r="CK38"/>
  <c r="CK37"/>
  <c r="CI38"/>
  <c r="CI37"/>
  <c r="CG36"/>
  <c r="CE38"/>
  <c r="CH9"/>
  <c r="CF36"/>
  <c r="CE37"/>
  <c r="L57" i="26"/>
  <c r="CS36" i="21"/>
  <c r="CT36"/>
  <c r="CR36"/>
  <c r="CU20"/>
  <c r="CU24"/>
  <c r="CU17"/>
  <c r="CU18"/>
  <c r="CU16"/>
  <c r="CU11"/>
  <c r="CU32"/>
  <c r="CO38"/>
  <c r="CP38"/>
  <c r="CQ5"/>
  <c r="CU5" s="1"/>
  <c r="CQ34"/>
  <c r="CN38"/>
  <c r="CN37"/>
  <c r="M20" i="29"/>
  <c r="BY26" i="21" l="1"/>
  <c r="CC26" s="1"/>
  <c r="BY37"/>
  <c r="CL9"/>
  <c r="CH38"/>
  <c r="CE36"/>
  <c r="CH13"/>
  <c r="CG37"/>
  <c r="CF37"/>
  <c r="CH22"/>
  <c r="CR38"/>
  <c r="CR37"/>
  <c r="CS37"/>
  <c r="CS38"/>
  <c r="CT37"/>
  <c r="CT38"/>
  <c r="CO36"/>
  <c r="CP36"/>
  <c r="CQ9"/>
  <c r="N23" i="29"/>
  <c r="BW34" i="21" l="1"/>
  <c r="BY30"/>
  <c r="CC30" s="1"/>
  <c r="CC34" s="1"/>
  <c r="CC38" s="1"/>
  <c r="CL38"/>
  <c r="CH26"/>
  <c r="CL26" s="1"/>
  <c r="CH30"/>
  <c r="CL30" s="1"/>
  <c r="CH36"/>
  <c r="CL13"/>
  <c r="CL36" s="1"/>
  <c r="CH37"/>
  <c r="CL22"/>
  <c r="CL37" s="1"/>
  <c r="CU34"/>
  <c r="CP37"/>
  <c r="CO37"/>
  <c r="CQ22"/>
  <c r="CU22" s="1"/>
  <c r="CU9"/>
  <c r="CQ38"/>
  <c r="CN36"/>
  <c r="CQ13"/>
  <c r="M24" i="29"/>
  <c r="M23"/>
  <c r="M55" i="22"/>
  <c r="M44"/>
  <c r="M24"/>
  <c r="M12"/>
  <c r="N46" i="26"/>
  <c r="O46"/>
  <c r="R46"/>
  <c r="S46"/>
  <c r="V46"/>
  <c r="W46"/>
  <c r="Z46"/>
  <c r="AA46"/>
  <c r="AL46"/>
  <c r="AM46"/>
  <c r="P47"/>
  <c r="Q47"/>
  <c r="T47"/>
  <c r="U47"/>
  <c r="X47"/>
  <c r="Y47"/>
  <c r="AB47"/>
  <c r="AC47"/>
  <c r="AJ47"/>
  <c r="AK47"/>
  <c r="N48"/>
  <c r="O48"/>
  <c r="R48"/>
  <c r="S48"/>
  <c r="V48"/>
  <c r="W48"/>
  <c r="Z48"/>
  <c r="AA48"/>
  <c r="AL48"/>
  <c r="AM48"/>
  <c r="P49"/>
  <c r="Q49"/>
  <c r="T49"/>
  <c r="U49"/>
  <c r="X49"/>
  <c r="Y49"/>
  <c r="AB49"/>
  <c r="AC49"/>
  <c r="AJ49"/>
  <c r="AK49"/>
  <c r="M44"/>
  <c r="M54" s="1"/>
  <c r="M48"/>
  <c r="M49"/>
  <c r="M59" s="1"/>
  <c r="U15"/>
  <c r="N23"/>
  <c r="N43" s="1"/>
  <c r="O23"/>
  <c r="O43" s="1"/>
  <c r="P23"/>
  <c r="P43" s="1"/>
  <c r="Q23"/>
  <c r="Q43" s="1"/>
  <c r="R23"/>
  <c r="R43" s="1"/>
  <c r="S23"/>
  <c r="S43" s="1"/>
  <c r="T23"/>
  <c r="T43" s="1"/>
  <c r="U23"/>
  <c r="U43" s="1"/>
  <c r="V23"/>
  <c r="V43" s="1"/>
  <c r="W23"/>
  <c r="W43" s="1"/>
  <c r="X23"/>
  <c r="X43" s="1"/>
  <c r="Y23"/>
  <c r="Y43" s="1"/>
  <c r="Z23"/>
  <c r="Z43" s="1"/>
  <c r="AA23"/>
  <c r="AA43" s="1"/>
  <c r="AB23"/>
  <c r="AB43" s="1"/>
  <c r="AC23"/>
  <c r="AC43" s="1"/>
  <c r="AJ23"/>
  <c r="AJ43" s="1"/>
  <c r="AK23"/>
  <c r="AK43" s="1"/>
  <c r="AL23"/>
  <c r="AL43" s="1"/>
  <c r="AM23"/>
  <c r="AM43" s="1"/>
  <c r="N24"/>
  <c r="N44" s="1"/>
  <c r="O24"/>
  <c r="O44" s="1"/>
  <c r="P24"/>
  <c r="P44" s="1"/>
  <c r="Q24"/>
  <c r="Q44" s="1"/>
  <c r="R24"/>
  <c r="R44" s="1"/>
  <c r="S24"/>
  <c r="S44" s="1"/>
  <c r="T24"/>
  <c r="T44" s="1"/>
  <c r="U24"/>
  <c r="U44" s="1"/>
  <c r="V24"/>
  <c r="V44" s="1"/>
  <c r="W24"/>
  <c r="W44" s="1"/>
  <c r="X24"/>
  <c r="X44" s="1"/>
  <c r="Y24"/>
  <c r="Y44" s="1"/>
  <c r="Z24"/>
  <c r="Z44" s="1"/>
  <c r="AA24"/>
  <c r="AA44" s="1"/>
  <c r="AB24"/>
  <c r="AB44" s="1"/>
  <c r="AC24"/>
  <c r="AC44" s="1"/>
  <c r="AJ24"/>
  <c r="AJ44" s="1"/>
  <c r="AK24"/>
  <c r="AK44" s="1"/>
  <c r="AL24"/>
  <c r="AL44" s="1"/>
  <c r="AM24"/>
  <c r="AM44" s="1"/>
  <c r="U25"/>
  <c r="N26"/>
  <c r="O26"/>
  <c r="P26"/>
  <c r="P46" s="1"/>
  <c r="Q26"/>
  <c r="Q46" s="1"/>
  <c r="R26"/>
  <c r="S26"/>
  <c r="T26"/>
  <c r="T46" s="1"/>
  <c r="U26"/>
  <c r="U46" s="1"/>
  <c r="V26"/>
  <c r="W26"/>
  <c r="X26"/>
  <c r="X46" s="1"/>
  <c r="Y26"/>
  <c r="Y46" s="1"/>
  <c r="Z26"/>
  <c r="AA26"/>
  <c r="AB26"/>
  <c r="AB46" s="1"/>
  <c r="AC26"/>
  <c r="AC46" s="1"/>
  <c r="AJ26"/>
  <c r="AJ46" s="1"/>
  <c r="AK26"/>
  <c r="AK46" s="1"/>
  <c r="AL26"/>
  <c r="AM26"/>
  <c r="N27"/>
  <c r="N47" s="1"/>
  <c r="O27"/>
  <c r="O47" s="1"/>
  <c r="P27"/>
  <c r="Q27"/>
  <c r="R27"/>
  <c r="R47" s="1"/>
  <c r="S27"/>
  <c r="S47" s="1"/>
  <c r="T27"/>
  <c r="U27"/>
  <c r="V27"/>
  <c r="V47" s="1"/>
  <c r="W27"/>
  <c r="W47" s="1"/>
  <c r="X27"/>
  <c r="Y27"/>
  <c r="Z27"/>
  <c r="Z47" s="1"/>
  <c r="AA27"/>
  <c r="AA47" s="1"/>
  <c r="AB27"/>
  <c r="AC27"/>
  <c r="AJ27"/>
  <c r="AK27"/>
  <c r="AL27"/>
  <c r="AL47" s="1"/>
  <c r="AM27"/>
  <c r="AM47" s="1"/>
  <c r="N28"/>
  <c r="O28"/>
  <c r="P28"/>
  <c r="P48" s="1"/>
  <c r="Q28"/>
  <c r="Q48" s="1"/>
  <c r="R28"/>
  <c r="S28"/>
  <c r="T28"/>
  <c r="T48" s="1"/>
  <c r="U28"/>
  <c r="U48" s="1"/>
  <c r="V28"/>
  <c r="W28"/>
  <c r="X28"/>
  <c r="X48" s="1"/>
  <c r="Y28"/>
  <c r="Y48" s="1"/>
  <c r="Z28"/>
  <c r="AA28"/>
  <c r="AB28"/>
  <c r="AB48" s="1"/>
  <c r="AC28"/>
  <c r="AC48" s="1"/>
  <c r="AJ28"/>
  <c r="AJ48" s="1"/>
  <c r="AK28"/>
  <c r="AK48" s="1"/>
  <c r="AL28"/>
  <c r="AM28"/>
  <c r="N29"/>
  <c r="N49" s="1"/>
  <c r="O29"/>
  <c r="O49" s="1"/>
  <c r="P29"/>
  <c r="Q29"/>
  <c r="R29"/>
  <c r="R49" s="1"/>
  <c r="S29"/>
  <c r="S49" s="1"/>
  <c r="T29"/>
  <c r="U29"/>
  <c r="V29"/>
  <c r="V49" s="1"/>
  <c r="W29"/>
  <c r="W49" s="1"/>
  <c r="X29"/>
  <c r="Y29"/>
  <c r="Z29"/>
  <c r="Z49" s="1"/>
  <c r="AA29"/>
  <c r="AA49" s="1"/>
  <c r="AB29"/>
  <c r="AC29"/>
  <c r="AJ29"/>
  <c r="AK29"/>
  <c r="AL29"/>
  <c r="AL49" s="1"/>
  <c r="AM29"/>
  <c r="AM49" s="1"/>
  <c r="M24"/>
  <c r="M26"/>
  <c r="M46" s="1"/>
  <c r="M56" s="1"/>
  <c r="M27"/>
  <c r="M28"/>
  <c r="M29"/>
  <c r="M23"/>
  <c r="M43" s="1"/>
  <c r="M53" s="1"/>
  <c r="M35"/>
  <c r="M40" s="1"/>
  <c r="AM15"/>
  <c r="AM20" s="1"/>
  <c r="AL15"/>
  <c r="AL20" s="1"/>
  <c r="AK15"/>
  <c r="AK20" s="1"/>
  <c r="AJ15"/>
  <c r="AJ20" s="1"/>
  <c r="M15"/>
  <c r="M20" s="1"/>
  <c r="AL10"/>
  <c r="AM10"/>
  <c r="AM5"/>
  <c r="AL5"/>
  <c r="AK5"/>
  <c r="AK10" s="1"/>
  <c r="AJ5"/>
  <c r="AJ10" s="1"/>
  <c r="AJ30" s="1"/>
  <c r="N5"/>
  <c r="N10" s="1"/>
  <c r="O5"/>
  <c r="O10" s="1"/>
  <c r="P5"/>
  <c r="P10" s="1"/>
  <c r="Q5"/>
  <c r="Q10" s="1"/>
  <c r="R5"/>
  <c r="R10" s="1"/>
  <c r="S5"/>
  <c r="S10" s="1"/>
  <c r="T5"/>
  <c r="T10" s="1"/>
  <c r="U5"/>
  <c r="U10" s="1"/>
  <c r="V5"/>
  <c r="V10" s="1"/>
  <c r="W5"/>
  <c r="W10" s="1"/>
  <c r="X5"/>
  <c r="X10" s="1"/>
  <c r="Y5"/>
  <c r="Y10" s="1"/>
  <c r="Z5"/>
  <c r="Z10" s="1"/>
  <c r="AA5"/>
  <c r="AA10" s="1"/>
  <c r="AB5"/>
  <c r="AB10" s="1"/>
  <c r="AC5"/>
  <c r="AC10" s="1"/>
  <c r="M5"/>
  <c r="M10" s="1"/>
  <c r="GR32" i="21"/>
  <c r="CX36"/>
  <c r="CY36"/>
  <c r="DA36"/>
  <c r="DB36"/>
  <c r="DC36"/>
  <c r="DF36"/>
  <c r="DG36"/>
  <c r="DH36"/>
  <c r="DJ36"/>
  <c r="DK36"/>
  <c r="DL36"/>
  <c r="DO36"/>
  <c r="DP36"/>
  <c r="DQ36"/>
  <c r="DS36"/>
  <c r="DT36"/>
  <c r="DU36"/>
  <c r="DX36"/>
  <c r="DY36"/>
  <c r="DZ36"/>
  <c r="EB36"/>
  <c r="EC36"/>
  <c r="ED36"/>
  <c r="EG36"/>
  <c r="EH36"/>
  <c r="EI36"/>
  <c r="EK36"/>
  <c r="EL36"/>
  <c r="EM36"/>
  <c r="EP36"/>
  <c r="EQ36"/>
  <c r="ER36"/>
  <c r="ET36"/>
  <c r="EU36"/>
  <c r="EV36"/>
  <c r="EY36"/>
  <c r="EZ36"/>
  <c r="FA36"/>
  <c r="FC36"/>
  <c r="FD36"/>
  <c r="FE36"/>
  <c r="FH36"/>
  <c r="FI36"/>
  <c r="FJ36"/>
  <c r="FL36"/>
  <c r="FM36"/>
  <c r="FN36"/>
  <c r="FQ36"/>
  <c r="FR36"/>
  <c r="FS36"/>
  <c r="FU36"/>
  <c r="FV36"/>
  <c r="FW36"/>
  <c r="IQ36"/>
  <c r="IS36"/>
  <c r="CX37"/>
  <c r="CY37"/>
  <c r="DA37"/>
  <c r="DB37"/>
  <c r="DC37"/>
  <c r="DF37"/>
  <c r="DG37"/>
  <c r="DH37"/>
  <c r="DJ37"/>
  <c r="DK37"/>
  <c r="DL37"/>
  <c r="DO37"/>
  <c r="DP37"/>
  <c r="DQ37"/>
  <c r="DS37"/>
  <c r="DT37"/>
  <c r="DU37"/>
  <c r="DX37"/>
  <c r="DY37"/>
  <c r="DZ37"/>
  <c r="EB37"/>
  <c r="EC37"/>
  <c r="ED37"/>
  <c r="EG37"/>
  <c r="EH37"/>
  <c r="EI37"/>
  <c r="EK37"/>
  <c r="EL37"/>
  <c r="EM37"/>
  <c r="EP37"/>
  <c r="EQ37"/>
  <c r="ER37"/>
  <c r="ET37"/>
  <c r="EU37"/>
  <c r="EV37"/>
  <c r="EY37"/>
  <c r="EZ37"/>
  <c r="FA37"/>
  <c r="FC37"/>
  <c r="FD37"/>
  <c r="FE37"/>
  <c r="FH37"/>
  <c r="FI37"/>
  <c r="FJ37"/>
  <c r="FL37"/>
  <c r="FM37"/>
  <c r="FN37"/>
  <c r="FQ37"/>
  <c r="FR37"/>
  <c r="FS37"/>
  <c r="FU37"/>
  <c r="FV37"/>
  <c r="FW37"/>
  <c r="IQ37"/>
  <c r="IS37"/>
  <c r="CX38"/>
  <c r="CY38"/>
  <c r="DA38"/>
  <c r="DB38"/>
  <c r="DC38"/>
  <c r="DF38"/>
  <c r="DG38"/>
  <c r="DH38"/>
  <c r="DJ38"/>
  <c r="DK38"/>
  <c r="DL38"/>
  <c r="DO38"/>
  <c r="DP38"/>
  <c r="DQ38"/>
  <c r="DS38"/>
  <c r="DT38"/>
  <c r="DU38"/>
  <c r="DX38"/>
  <c r="DY38"/>
  <c r="DZ38"/>
  <c r="EB38"/>
  <c r="EC38"/>
  <c r="ED38"/>
  <c r="EG38"/>
  <c r="EH38"/>
  <c r="EI38"/>
  <c r="EK38"/>
  <c r="EL38"/>
  <c r="EM38"/>
  <c r="EP38"/>
  <c r="EQ38"/>
  <c r="ER38"/>
  <c r="ET38"/>
  <c r="EU38"/>
  <c r="EV38"/>
  <c r="EY38"/>
  <c r="EZ38"/>
  <c r="FA38"/>
  <c r="FC38"/>
  <c r="FD38"/>
  <c r="FE38"/>
  <c r="FH38"/>
  <c r="FI38"/>
  <c r="FJ38"/>
  <c r="FL38"/>
  <c r="FM38"/>
  <c r="FN38"/>
  <c r="FQ38"/>
  <c r="FR38"/>
  <c r="FS38"/>
  <c r="FU38"/>
  <c r="FV38"/>
  <c r="FW38"/>
  <c r="IQ38"/>
  <c r="IS38"/>
  <c r="CW37"/>
  <c r="CW36"/>
  <c r="CW38"/>
  <c r="GC5"/>
  <c r="GC7"/>
  <c r="GH7" s="1"/>
  <c r="GC11"/>
  <c r="GC12"/>
  <c r="GC15"/>
  <c r="GC16"/>
  <c r="GC17"/>
  <c r="GC19"/>
  <c r="GC24"/>
  <c r="GC28"/>
  <c r="GC32"/>
  <c r="FT34"/>
  <c r="FT38" s="1"/>
  <c r="FT32"/>
  <c r="FT30"/>
  <c r="FX30" s="1"/>
  <c r="FT28"/>
  <c r="FT26"/>
  <c r="FT24"/>
  <c r="FX24" s="1"/>
  <c r="FT22"/>
  <c r="FT20"/>
  <c r="FX20" s="1"/>
  <c r="FT19"/>
  <c r="FT18"/>
  <c r="FX18" s="1"/>
  <c r="FT17"/>
  <c r="FX17" s="1"/>
  <c r="FT16"/>
  <c r="FT15"/>
  <c r="FT13"/>
  <c r="FX13" s="1"/>
  <c r="FX36" s="1"/>
  <c r="FT11"/>
  <c r="FX11" s="1"/>
  <c r="FT9"/>
  <c r="FX9" s="1"/>
  <c r="FT7"/>
  <c r="FT5"/>
  <c r="FX5" s="1"/>
  <c r="FX34"/>
  <c r="FX38" s="1"/>
  <c r="FX28"/>
  <c r="FX26"/>
  <c r="FX19"/>
  <c r="FX16"/>
  <c r="FX15"/>
  <c r="FX7"/>
  <c r="FO34"/>
  <c r="FO26"/>
  <c r="FO24"/>
  <c r="FO19"/>
  <c r="FO18"/>
  <c r="FO15"/>
  <c r="FO13"/>
  <c r="FO7"/>
  <c r="FO5"/>
  <c r="FK34"/>
  <c r="FK38" s="1"/>
  <c r="FK32"/>
  <c r="FK30"/>
  <c r="FO30" s="1"/>
  <c r="FK28"/>
  <c r="FO28" s="1"/>
  <c r="FK26"/>
  <c r="FK24"/>
  <c r="FK22"/>
  <c r="FK20"/>
  <c r="FO20" s="1"/>
  <c r="FK19"/>
  <c r="FK18"/>
  <c r="FK17"/>
  <c r="FO17" s="1"/>
  <c r="FK16"/>
  <c r="FO16" s="1"/>
  <c r="FK15"/>
  <c r="FK13"/>
  <c r="FK36" s="1"/>
  <c r="FK11"/>
  <c r="FO11" s="1"/>
  <c r="FK9"/>
  <c r="FO9" s="1"/>
  <c r="FK7"/>
  <c r="FK5"/>
  <c r="FB34"/>
  <c r="FB32"/>
  <c r="FB30"/>
  <c r="FB28"/>
  <c r="FB26"/>
  <c r="FF26" s="1"/>
  <c r="FB24"/>
  <c r="FF24" s="1"/>
  <c r="FB22"/>
  <c r="FB37" s="1"/>
  <c r="FB20"/>
  <c r="FB19"/>
  <c r="FF19" s="1"/>
  <c r="FB18"/>
  <c r="FF18" s="1"/>
  <c r="FB17"/>
  <c r="FB16"/>
  <c r="FB15"/>
  <c r="FF15" s="1"/>
  <c r="FB13"/>
  <c r="FF13" s="1"/>
  <c r="FF36" s="1"/>
  <c r="FB11"/>
  <c r="FB9"/>
  <c r="FB7"/>
  <c r="FF7" s="1"/>
  <c r="FB5"/>
  <c r="FF5" s="1"/>
  <c r="FF30"/>
  <c r="FF28"/>
  <c r="FF22"/>
  <c r="FF37" s="1"/>
  <c r="FF20"/>
  <c r="FF17"/>
  <c r="FF16"/>
  <c r="FF11"/>
  <c r="FF9"/>
  <c r="ES34"/>
  <c r="EW34" s="1"/>
  <c r="ES32"/>
  <c r="ES30"/>
  <c r="EW30" s="1"/>
  <c r="ES28"/>
  <c r="EW28" s="1"/>
  <c r="ES26"/>
  <c r="EW26" s="1"/>
  <c r="ES24"/>
  <c r="EW24" s="1"/>
  <c r="ES22"/>
  <c r="ES37" s="1"/>
  <c r="ES20"/>
  <c r="EW20" s="1"/>
  <c r="ES19"/>
  <c r="EW19" s="1"/>
  <c r="ES18"/>
  <c r="EW18" s="1"/>
  <c r="ES17"/>
  <c r="EW17" s="1"/>
  <c r="ES16"/>
  <c r="EW16" s="1"/>
  <c r="ES15"/>
  <c r="EW15" s="1"/>
  <c r="ES13"/>
  <c r="EW13" s="1"/>
  <c r="EW36" s="1"/>
  <c r="ES11"/>
  <c r="EW11" s="1"/>
  <c r="ES9"/>
  <c r="EW9" s="1"/>
  <c r="ES7"/>
  <c r="EW7" s="1"/>
  <c r="ES5"/>
  <c r="EW5" s="1"/>
  <c r="EN30"/>
  <c r="EN28"/>
  <c r="EN17"/>
  <c r="EN16"/>
  <c r="EJ34"/>
  <c r="EJ32"/>
  <c r="EJ30"/>
  <c r="EJ28"/>
  <c r="EJ26"/>
  <c r="EN26" s="1"/>
  <c r="EJ24"/>
  <c r="EN24" s="1"/>
  <c r="EJ22"/>
  <c r="EJ37" s="1"/>
  <c r="EJ20"/>
  <c r="EN20" s="1"/>
  <c r="EJ19"/>
  <c r="EN19" s="1"/>
  <c r="EJ18"/>
  <c r="EN18" s="1"/>
  <c r="EJ17"/>
  <c r="EJ16"/>
  <c r="EJ15"/>
  <c r="EN15" s="1"/>
  <c r="EJ13"/>
  <c r="EN13" s="1"/>
  <c r="EJ11"/>
  <c r="EN11" s="1"/>
  <c r="EJ9"/>
  <c r="EN9" s="1"/>
  <c r="EJ7"/>
  <c r="EN7" s="1"/>
  <c r="EJ5"/>
  <c r="EN5" s="1"/>
  <c r="EE28"/>
  <c r="EE26"/>
  <c r="EE20"/>
  <c r="EE19"/>
  <c r="EE16"/>
  <c r="EE15"/>
  <c r="EE9"/>
  <c r="EE7"/>
  <c r="EA34"/>
  <c r="EA38" s="1"/>
  <c r="EA32"/>
  <c r="EA30"/>
  <c r="EE30" s="1"/>
  <c r="EA28"/>
  <c r="EA26"/>
  <c r="EA24"/>
  <c r="EE24" s="1"/>
  <c r="EA22"/>
  <c r="EE22" s="1"/>
  <c r="EE37" s="1"/>
  <c r="EA20"/>
  <c r="EA19"/>
  <c r="EA18"/>
  <c r="EE18" s="1"/>
  <c r="EA17"/>
  <c r="EE17" s="1"/>
  <c r="EA16"/>
  <c r="EA15"/>
  <c r="EA13"/>
  <c r="EA11"/>
  <c r="EE11" s="1"/>
  <c r="EA9"/>
  <c r="EA7"/>
  <c r="EA5"/>
  <c r="EE5" s="1"/>
  <c r="DV30"/>
  <c r="DV17"/>
  <c r="DR34"/>
  <c r="DV34" s="1"/>
  <c r="DR32"/>
  <c r="DR30"/>
  <c r="DR28"/>
  <c r="DV28" s="1"/>
  <c r="DR26"/>
  <c r="DV26" s="1"/>
  <c r="DR24"/>
  <c r="DV24" s="1"/>
  <c r="DR22"/>
  <c r="DV22" s="1"/>
  <c r="DR20"/>
  <c r="DV20" s="1"/>
  <c r="DR19"/>
  <c r="DV19" s="1"/>
  <c r="DR18"/>
  <c r="DV18" s="1"/>
  <c r="DR17"/>
  <c r="DR16"/>
  <c r="DV16" s="1"/>
  <c r="DR15"/>
  <c r="DV15" s="1"/>
  <c r="DR13"/>
  <c r="DV13" s="1"/>
  <c r="DR11"/>
  <c r="DV11" s="1"/>
  <c r="DR9"/>
  <c r="DV9" s="1"/>
  <c r="DR7"/>
  <c r="DV7" s="1"/>
  <c r="DR5"/>
  <c r="DV5" s="1"/>
  <c r="DM28"/>
  <c r="DM16"/>
  <c r="DI34"/>
  <c r="DM34" s="1"/>
  <c r="DI32"/>
  <c r="DM32" s="1"/>
  <c r="DI30"/>
  <c r="DM30" s="1"/>
  <c r="DI28"/>
  <c r="DI26"/>
  <c r="DM26" s="1"/>
  <c r="DI24"/>
  <c r="DM24" s="1"/>
  <c r="DI22"/>
  <c r="DM22" s="1"/>
  <c r="DI20"/>
  <c r="DM20" s="1"/>
  <c r="DI19"/>
  <c r="DM19" s="1"/>
  <c r="DI18"/>
  <c r="DM18" s="1"/>
  <c r="DI17"/>
  <c r="DM17" s="1"/>
  <c r="DI16"/>
  <c r="DI15"/>
  <c r="DM15" s="1"/>
  <c r="DI13"/>
  <c r="DI11"/>
  <c r="DM11" s="1"/>
  <c r="DI9"/>
  <c r="DM9" s="1"/>
  <c r="DI7"/>
  <c r="DM7" s="1"/>
  <c r="DI5"/>
  <c r="DM5" s="1"/>
  <c r="DD34"/>
  <c r="DD26"/>
  <c r="DD19"/>
  <c r="DD15"/>
  <c r="DD7"/>
  <c r="DD9"/>
  <c r="DD5"/>
  <c r="CZ7"/>
  <c r="CZ9"/>
  <c r="CZ11"/>
  <c r="DD11" s="1"/>
  <c r="CZ13"/>
  <c r="CZ36" s="1"/>
  <c r="CZ15"/>
  <c r="CZ16"/>
  <c r="DD16" s="1"/>
  <c r="CZ17"/>
  <c r="DD17" s="1"/>
  <c r="CZ18"/>
  <c r="DD18" s="1"/>
  <c r="CZ19"/>
  <c r="CZ20"/>
  <c r="DD20" s="1"/>
  <c r="CZ22"/>
  <c r="CZ24"/>
  <c r="DD24" s="1"/>
  <c r="CZ26"/>
  <c r="CZ28"/>
  <c r="DD28" s="1"/>
  <c r="CZ30"/>
  <c r="DD30" s="1"/>
  <c r="CZ32"/>
  <c r="DD32" s="1"/>
  <c r="CZ34"/>
  <c r="CZ38" s="1"/>
  <c r="CZ5"/>
  <c r="M29" i="22"/>
  <c r="M12" i="26"/>
  <c r="M22" s="1"/>
  <c r="M32" s="1"/>
  <c r="M42" s="1"/>
  <c r="M52" s="1"/>
  <c r="BW38" i="21" l="1"/>
  <c r="BY18"/>
  <c r="CC18" s="1"/>
  <c r="BY34"/>
  <c r="BY38" s="1"/>
  <c r="M66" i="22"/>
  <c r="M67" s="1"/>
  <c r="CQ30" i="21"/>
  <c r="CU30" s="1"/>
  <c r="CQ26"/>
  <c r="CU26" s="1"/>
  <c r="CQ37"/>
  <c r="CU37"/>
  <c r="CU13"/>
  <c r="CU36" s="1"/>
  <c r="CQ36"/>
  <c r="CU38"/>
  <c r="EA36"/>
  <c r="EE13"/>
  <c r="EE36" s="1"/>
  <c r="FF34"/>
  <c r="FF38" s="1"/>
  <c r="FB38"/>
  <c r="FK37"/>
  <c r="FO22"/>
  <c r="FO37" s="1"/>
  <c r="DM38"/>
  <c r="EW22"/>
  <c r="EW37" s="1"/>
  <c r="DD38"/>
  <c r="DM37"/>
  <c r="DV37"/>
  <c r="EW38"/>
  <c r="CZ37"/>
  <c r="DD22"/>
  <c r="DD37" s="1"/>
  <c r="EN34"/>
  <c r="EN38" s="1"/>
  <c r="EJ38"/>
  <c r="FX22"/>
  <c r="FX37" s="1"/>
  <c r="FT37"/>
  <c r="DM13"/>
  <c r="DM36" s="1"/>
  <c r="DI36"/>
  <c r="FO38"/>
  <c r="DV38"/>
  <c r="DV36"/>
  <c r="EN36"/>
  <c r="FO36"/>
  <c r="AL30" i="26"/>
  <c r="DD13" i="21"/>
  <c r="DD36" s="1"/>
  <c r="M58" i="26"/>
  <c r="M28" i="29"/>
  <c r="EE34" i="21"/>
  <c r="EE38" s="1"/>
  <c r="EN22"/>
  <c r="EN37" s="1"/>
  <c r="GC20"/>
  <c r="ES38"/>
  <c r="DR38"/>
  <c r="DI38"/>
  <c r="EA37"/>
  <c r="DR37"/>
  <c r="DI37"/>
  <c r="FT36"/>
  <c r="FB36"/>
  <c r="ES36"/>
  <c r="EJ36"/>
  <c r="DR36"/>
  <c r="M57" i="26"/>
  <c r="AK30"/>
  <c r="M26" i="22"/>
  <c r="M27" s="1"/>
  <c r="M30" i="26"/>
  <c r="M50" s="1"/>
  <c r="M60" s="1"/>
  <c r="AM30"/>
  <c r="M47"/>
  <c r="AK25"/>
  <c r="AL25"/>
  <c r="M25"/>
  <c r="M45" s="1"/>
  <c r="M55" s="1"/>
  <c r="AM25"/>
  <c r="AJ25"/>
  <c r="GC9" i="21"/>
  <c r="GC13" s="1"/>
  <c r="M21" i="27"/>
  <c r="M18"/>
  <c r="N18"/>
  <c r="M15"/>
  <c r="N15"/>
  <c r="GC22" i="21" l="1"/>
  <c r="GC36"/>
  <c r="N12" i="27"/>
  <c r="M12"/>
  <c r="M9"/>
  <c r="N9"/>
  <c r="GC26" i="21" l="1"/>
  <c r="GC30" s="1"/>
  <c r="GC34" s="1"/>
  <c r="GC38" s="1"/>
  <c r="GC37"/>
  <c r="AH30" i="29"/>
  <c r="AH25"/>
  <c r="AH24" s="1"/>
  <c r="AH22"/>
  <c r="AH21"/>
  <c r="AH20"/>
  <c r="AH8"/>
  <c r="AH7" s="1"/>
  <c r="AH5"/>
  <c r="AH4"/>
  <c r="AH23"/>
  <c r="AH28" l="1"/>
  <c r="AH6"/>
  <c r="AH11" s="1"/>
  <c r="N24" l="1"/>
  <c r="N20"/>
  <c r="N7"/>
  <c r="N6"/>
  <c r="AI9" i="26"/>
  <c r="AI29" s="1"/>
  <c r="AI49" s="1"/>
  <c r="AI8"/>
  <c r="AI28" s="1"/>
  <c r="AI48" s="1"/>
  <c r="AI7"/>
  <c r="AI27" s="1"/>
  <c r="AI47" s="1"/>
  <c r="AI6"/>
  <c r="AI26" s="1"/>
  <c r="AI46" s="1"/>
  <c r="AI4"/>
  <c r="AI24" s="1"/>
  <c r="AI44" s="1"/>
  <c r="AI3"/>
  <c r="AH9"/>
  <c r="AH29" s="1"/>
  <c r="AH49" s="1"/>
  <c r="AH8"/>
  <c r="AH28" s="1"/>
  <c r="AH48" s="1"/>
  <c r="AH7"/>
  <c r="AH27" s="1"/>
  <c r="AH47" s="1"/>
  <c r="AH6"/>
  <c r="AH26" s="1"/>
  <c r="AH46" s="1"/>
  <c r="AH4"/>
  <c r="AH24" s="1"/>
  <c r="AH44" s="1"/>
  <c r="AH3"/>
  <c r="AH12"/>
  <c r="AH22" s="1"/>
  <c r="AH32" s="1"/>
  <c r="AH42" s="1"/>
  <c r="AH52" s="1"/>
  <c r="N55" i="22"/>
  <c r="N29"/>
  <c r="N44"/>
  <c r="N24"/>
  <c r="N12"/>
  <c r="N12" i="26"/>
  <c r="N22" s="1"/>
  <c r="N32" s="1"/>
  <c r="N42" s="1"/>
  <c r="N52" s="1"/>
  <c r="DG3" i="21"/>
  <c r="DH3"/>
  <c r="DM3"/>
  <c r="DL3"/>
  <c r="DK3"/>
  <c r="DJ3"/>
  <c r="DI3"/>
  <c r="AH20" i="27"/>
  <c r="AH17"/>
  <c r="AH14"/>
  <c r="AH11"/>
  <c r="AH8"/>
  <c r="AH6"/>
  <c r="AH5"/>
  <c r="N21"/>
  <c r="AI5" i="26" l="1"/>
  <c r="AI10" s="1"/>
  <c r="AI23"/>
  <c r="AI43" s="1"/>
  <c r="AH5"/>
  <c r="AH10" s="1"/>
  <c r="AH23"/>
  <c r="AH43" s="1"/>
  <c r="N26" i="22"/>
  <c r="N27" s="1"/>
  <c r="N66"/>
  <c r="N67" s="1"/>
  <c r="AH15" i="27"/>
  <c r="N11" i="29"/>
  <c r="N28"/>
  <c r="AH18" i="27"/>
  <c r="AH12"/>
  <c r="AH9"/>
  <c r="AH21"/>
  <c r="O24" i="29" l="1"/>
  <c r="O28" s="1"/>
  <c r="O23"/>
  <c r="O20"/>
  <c r="O6"/>
  <c r="O55" i="22"/>
  <c r="O44"/>
  <c r="O29"/>
  <c r="O24"/>
  <c r="O12"/>
  <c r="O12" i="26"/>
  <c r="O22" s="1"/>
  <c r="O32" s="1"/>
  <c r="O42" s="1"/>
  <c r="O52" s="1"/>
  <c r="DV3" i="21"/>
  <c r="DU3"/>
  <c r="DT3"/>
  <c r="DS3"/>
  <c r="DR3"/>
  <c r="DQ3"/>
  <c r="DP3"/>
  <c r="O21" i="27"/>
  <c r="O18"/>
  <c r="O15"/>
  <c r="O12"/>
  <c r="O9"/>
  <c r="P21"/>
  <c r="P18"/>
  <c r="P15"/>
  <c r="P12"/>
  <c r="P9"/>
  <c r="AF55" i="22"/>
  <c r="AF44"/>
  <c r="AF24"/>
  <c r="AF12"/>
  <c r="AE55"/>
  <c r="AE44"/>
  <c r="AE24"/>
  <c r="AE12"/>
  <c r="O66" l="1"/>
  <c r="O67" s="1"/>
  <c r="O26"/>
  <c r="O27" s="1"/>
  <c r="AF26"/>
  <c r="AF66"/>
  <c r="AE66"/>
  <c r="AE26"/>
  <c r="AI30" i="29" l="1"/>
  <c r="AI24"/>
  <c r="AJ30"/>
  <c r="AK30"/>
  <c r="AK6"/>
  <c r="AI12" i="26"/>
  <c r="AI22" s="1"/>
  <c r="AI32" s="1"/>
  <c r="AI42" s="1"/>
  <c r="AI52" s="1"/>
  <c r="AK12"/>
  <c r="AK22" s="1"/>
  <c r="AK32" s="1"/>
  <c r="AK42" s="1"/>
  <c r="AK52" s="1"/>
  <c r="AJ12"/>
  <c r="AJ22" s="1"/>
  <c r="AJ32" s="1"/>
  <c r="AJ42" s="1"/>
  <c r="AJ52" s="1"/>
  <c r="IT9" i="21"/>
  <c r="AM15" i="27"/>
  <c r="AL15"/>
  <c r="IR9" i="21"/>
  <c r="AM6" i="29"/>
  <c r="AL6"/>
  <c r="V6"/>
  <c r="W6"/>
  <c r="X6"/>
  <c r="Y6"/>
  <c r="Z6"/>
  <c r="AA6"/>
  <c r="AB6"/>
  <c r="AC6"/>
  <c r="AM24"/>
  <c r="AL24"/>
  <c r="AM23"/>
  <c r="AL23"/>
  <c r="AM7"/>
  <c r="AL7"/>
  <c r="AM22" i="26"/>
  <c r="AM32" s="1"/>
  <c r="AM42" s="1"/>
  <c r="AM52" s="1"/>
  <c r="AL22"/>
  <c r="AL32" s="1"/>
  <c r="AL42" s="1"/>
  <c r="AL52" s="1"/>
  <c r="AM12"/>
  <c r="AL12"/>
  <c r="AM28" i="29" l="1"/>
  <c r="AI23"/>
  <c r="AI28" s="1"/>
  <c r="AJ24"/>
  <c r="AJ23"/>
  <c r="AK24"/>
  <c r="AK23"/>
  <c r="AI7"/>
  <c r="AI6"/>
  <c r="AJ7"/>
  <c r="AJ6"/>
  <c r="AK7"/>
  <c r="AK11" s="1"/>
  <c r="AL11"/>
  <c r="AM11"/>
  <c r="AL28"/>
  <c r="AI11" l="1"/>
  <c r="AJ28"/>
  <c r="AK28"/>
  <c r="AJ11"/>
  <c r="AM18" i="27"/>
  <c r="AM12"/>
  <c r="IP32" i="21"/>
  <c r="IP28"/>
  <c r="IP24"/>
  <c r="IP19"/>
  <c r="IP18"/>
  <c r="IP17"/>
  <c r="IP16"/>
  <c r="IP15"/>
  <c r="IP11"/>
  <c r="IP7"/>
  <c r="IP5"/>
  <c r="II19"/>
  <c r="IT13"/>
  <c r="IT36" s="1"/>
  <c r="IR13"/>
  <c r="IR36" s="1"/>
  <c r="IT20"/>
  <c r="IR20"/>
  <c r="AM21" i="27"/>
  <c r="AM9"/>
  <c r="AL21"/>
  <c r="V24" i="29"/>
  <c r="W24"/>
  <c r="X24"/>
  <c r="Y24"/>
  <c r="Z24"/>
  <c r="AA24"/>
  <c r="AB24"/>
  <c r="AC24"/>
  <c r="V23"/>
  <c r="V28" s="1"/>
  <c r="W23"/>
  <c r="W28" s="1"/>
  <c r="X23"/>
  <c r="X28" s="1"/>
  <c r="Y23"/>
  <c r="Y28" s="1"/>
  <c r="Z23"/>
  <c r="Z28" s="1"/>
  <c r="AA23"/>
  <c r="AA28" s="1"/>
  <c r="AB23"/>
  <c r="AB28" s="1"/>
  <c r="AC23"/>
  <c r="AC28" s="1"/>
  <c r="V7"/>
  <c r="V11" s="1"/>
  <c r="W7"/>
  <c r="W11" s="1"/>
  <c r="X7"/>
  <c r="X11" s="1"/>
  <c r="Y7"/>
  <c r="Y11" s="1"/>
  <c r="Z7"/>
  <c r="Z11" s="1"/>
  <c r="AA7"/>
  <c r="AA11" s="1"/>
  <c r="AB7"/>
  <c r="AB11" s="1"/>
  <c r="AC7"/>
  <c r="AC11" s="1"/>
  <c r="V20"/>
  <c r="W20"/>
  <c r="X20"/>
  <c r="Y20"/>
  <c r="Z20"/>
  <c r="AA20"/>
  <c r="AB20"/>
  <c r="AC20"/>
  <c r="V55" i="22"/>
  <c r="W55"/>
  <c r="X55"/>
  <c r="Y55"/>
  <c r="Z55"/>
  <c r="AA55"/>
  <c r="AB55"/>
  <c r="AC55"/>
  <c r="Y44"/>
  <c r="Z44"/>
  <c r="AA44"/>
  <c r="AB44"/>
  <c r="AC44"/>
  <c r="V44"/>
  <c r="W44"/>
  <c r="X44"/>
  <c r="AC24"/>
  <c r="AB24"/>
  <c r="AA24"/>
  <c r="Z24"/>
  <c r="Y24"/>
  <c r="X24"/>
  <c r="W24"/>
  <c r="V24"/>
  <c r="U24"/>
  <c r="T24"/>
  <c r="S24"/>
  <c r="R24"/>
  <c r="Q24"/>
  <c r="P24"/>
  <c r="V12"/>
  <c r="W12"/>
  <c r="X12"/>
  <c r="Y12"/>
  <c r="Z12"/>
  <c r="AA12"/>
  <c r="AB12"/>
  <c r="AC12"/>
  <c r="Q22" i="26"/>
  <c r="Q32" s="1"/>
  <c r="Q42" s="1"/>
  <c r="Q52" s="1"/>
  <c r="T22"/>
  <c r="T32" s="1"/>
  <c r="T42" s="1"/>
  <c r="T52" s="1"/>
  <c r="U22"/>
  <c r="U32" s="1"/>
  <c r="U42" s="1"/>
  <c r="U52" s="1"/>
  <c r="Q12"/>
  <c r="R12"/>
  <c r="R22" s="1"/>
  <c r="R32" s="1"/>
  <c r="R42" s="1"/>
  <c r="R52" s="1"/>
  <c r="S12"/>
  <c r="S22" s="1"/>
  <c r="S32" s="1"/>
  <c r="S42" s="1"/>
  <c r="S52" s="1"/>
  <c r="T12"/>
  <c r="U12"/>
  <c r="IM22" i="21"/>
  <c r="IO20"/>
  <c r="IN20"/>
  <c r="IM20"/>
  <c r="IL20"/>
  <c r="IP20" s="1"/>
  <c r="IO9"/>
  <c r="IO13" s="1"/>
  <c r="IO36" s="1"/>
  <c r="IN9"/>
  <c r="IN13" s="1"/>
  <c r="IN36" s="1"/>
  <c r="IM9"/>
  <c r="IM13" s="1"/>
  <c r="IM36" s="1"/>
  <c r="IL9"/>
  <c r="IL13" s="1"/>
  <c r="IL36" s="1"/>
  <c r="IK20"/>
  <c r="IK9"/>
  <c r="IK13" s="1"/>
  <c r="II32"/>
  <c r="II28"/>
  <c r="II24"/>
  <c r="II17"/>
  <c r="II16"/>
  <c r="II15"/>
  <c r="II11"/>
  <c r="II7"/>
  <c r="II5"/>
  <c r="II9" s="1"/>
  <c r="II13" s="1"/>
  <c r="II36" s="1"/>
  <c r="IH20"/>
  <c r="IH22" s="1"/>
  <c r="IG20"/>
  <c r="IG22" s="1"/>
  <c r="IF20"/>
  <c r="IF22" s="1"/>
  <c r="IE20"/>
  <c r="IE22" s="1"/>
  <c r="IH9"/>
  <c r="IH36" s="1"/>
  <c r="IG9"/>
  <c r="IG36" s="1"/>
  <c r="IF9"/>
  <c r="IF36" s="1"/>
  <c r="IE9"/>
  <c r="IE36" s="1"/>
  <c r="ID20"/>
  <c r="ID9"/>
  <c r="ID13" s="1"/>
  <c r="ID36" s="1"/>
  <c r="IB32"/>
  <c r="IB28"/>
  <c r="IB24"/>
  <c r="IB19"/>
  <c r="IB17"/>
  <c r="IB16"/>
  <c r="IB15"/>
  <c r="IB11"/>
  <c r="IB7"/>
  <c r="IB5"/>
  <c r="IB9" s="1"/>
  <c r="IB13" s="1"/>
  <c r="IB36" s="1"/>
  <c r="HS32"/>
  <c r="HS28"/>
  <c r="HS24"/>
  <c r="HS19"/>
  <c r="HS17"/>
  <c r="HS16"/>
  <c r="HS15"/>
  <c r="HS20" s="1"/>
  <c r="HS11"/>
  <c r="HS7"/>
  <c r="HS5"/>
  <c r="HJ32"/>
  <c r="HJ28"/>
  <c r="HJ24"/>
  <c r="HJ19"/>
  <c r="HJ17"/>
  <c r="HJ16"/>
  <c r="HJ15"/>
  <c r="HJ11"/>
  <c r="HJ7"/>
  <c r="HJ5"/>
  <c r="IA20"/>
  <c r="HZ20"/>
  <c r="HY20"/>
  <c r="HX20"/>
  <c r="HW20"/>
  <c r="HV20"/>
  <c r="HU20"/>
  <c r="HR20"/>
  <c r="HQ20"/>
  <c r="HP20"/>
  <c r="HO20"/>
  <c r="HN20"/>
  <c r="HM20"/>
  <c r="HL20"/>
  <c r="HI20"/>
  <c r="HI22" s="1"/>
  <c r="HH20"/>
  <c r="HG20"/>
  <c r="HF20"/>
  <c r="HE20"/>
  <c r="HE22" s="1"/>
  <c r="HE37" s="1"/>
  <c r="HD20"/>
  <c r="HC20"/>
  <c r="HZ13"/>
  <c r="HZ36" s="1"/>
  <c r="HY13"/>
  <c r="HY36" s="1"/>
  <c r="HV13"/>
  <c r="HV36" s="1"/>
  <c r="HU13"/>
  <c r="HU36" s="1"/>
  <c r="HP13"/>
  <c r="HP36" s="1"/>
  <c r="HO13"/>
  <c r="HO36" s="1"/>
  <c r="HL13"/>
  <c r="HL36" s="1"/>
  <c r="HI13"/>
  <c r="HI36" s="1"/>
  <c r="HF13"/>
  <c r="HF36" s="1"/>
  <c r="HE13"/>
  <c r="HE36" s="1"/>
  <c r="IA9"/>
  <c r="IA13" s="1"/>
  <c r="HZ9"/>
  <c r="HY9"/>
  <c r="HX9"/>
  <c r="HX13" s="1"/>
  <c r="HW9"/>
  <c r="HW13" s="1"/>
  <c r="HV9"/>
  <c r="HU9"/>
  <c r="HR9"/>
  <c r="HR13" s="1"/>
  <c r="HQ9"/>
  <c r="HQ13" s="1"/>
  <c r="HP9"/>
  <c r="HO9"/>
  <c r="HN9"/>
  <c r="HN13" s="1"/>
  <c r="HN36" s="1"/>
  <c r="HM9"/>
  <c r="HM13" s="1"/>
  <c r="HL9"/>
  <c r="HI9"/>
  <c r="HH9"/>
  <c r="HH13" s="1"/>
  <c r="HG9"/>
  <c r="HG13" s="1"/>
  <c r="HF9"/>
  <c r="HE9"/>
  <c r="HD9"/>
  <c r="HD13" s="1"/>
  <c r="HC9"/>
  <c r="HC13" s="1"/>
  <c r="HA32"/>
  <c r="HA28"/>
  <c r="HA24"/>
  <c r="HA19"/>
  <c r="HA17"/>
  <c r="HA16"/>
  <c r="HA15"/>
  <c r="HA11"/>
  <c r="HA7"/>
  <c r="HA5"/>
  <c r="GZ20"/>
  <c r="GY20"/>
  <c r="GX20"/>
  <c r="GW20"/>
  <c r="GZ9"/>
  <c r="GZ13" s="1"/>
  <c r="GY9"/>
  <c r="GY13" s="1"/>
  <c r="GX9"/>
  <c r="GX13" s="1"/>
  <c r="GW9"/>
  <c r="GW13" s="1"/>
  <c r="GV20"/>
  <c r="GU20"/>
  <c r="GU22" s="1"/>
  <c r="GT20"/>
  <c r="GU13"/>
  <c r="GU36" s="1"/>
  <c r="GT13"/>
  <c r="GT36" s="1"/>
  <c r="GV9"/>
  <c r="GV13" s="1"/>
  <c r="GV36" s="1"/>
  <c r="GU9"/>
  <c r="GT9"/>
  <c r="GR28"/>
  <c r="GR24"/>
  <c r="GR19"/>
  <c r="GR17"/>
  <c r="GR16"/>
  <c r="GR15"/>
  <c r="GR11"/>
  <c r="GR7"/>
  <c r="GR5"/>
  <c r="GQ20"/>
  <c r="GP20"/>
  <c r="GO20"/>
  <c r="GN20"/>
  <c r="GM20"/>
  <c r="GL20"/>
  <c r="GK20"/>
  <c r="GJ20"/>
  <c r="GQ9"/>
  <c r="GQ13" s="1"/>
  <c r="GQ36" s="1"/>
  <c r="GP9"/>
  <c r="GP13" s="1"/>
  <c r="GP36" s="1"/>
  <c r="GO9"/>
  <c r="GO13" s="1"/>
  <c r="GO36" s="1"/>
  <c r="GN9"/>
  <c r="GN13" s="1"/>
  <c r="GN36" s="1"/>
  <c r="GM9"/>
  <c r="GM13" s="1"/>
  <c r="GM36" s="1"/>
  <c r="GL9"/>
  <c r="GL13" s="1"/>
  <c r="GL36" s="1"/>
  <c r="GK9"/>
  <c r="GK13" s="1"/>
  <c r="GK36" s="1"/>
  <c r="GJ9"/>
  <c r="GJ13" s="1"/>
  <c r="GJ36" s="1"/>
  <c r="GH24"/>
  <c r="GH16"/>
  <c r="GH15"/>
  <c r="GH32"/>
  <c r="GH28"/>
  <c r="GH19"/>
  <c r="GH17"/>
  <c r="GH11"/>
  <c r="GH5"/>
  <c r="GA20"/>
  <c r="GB20"/>
  <c r="GD20"/>
  <c r="GE20"/>
  <c r="GF20"/>
  <c r="GG20"/>
  <c r="GA9"/>
  <c r="GA13" s="1"/>
  <c r="GA36" s="1"/>
  <c r="GB9"/>
  <c r="GB13" s="1"/>
  <c r="GD9"/>
  <c r="GD13" s="1"/>
  <c r="GE9"/>
  <c r="GE13" s="1"/>
  <c r="GE36" s="1"/>
  <c r="GF9"/>
  <c r="GF13" s="1"/>
  <c r="GF36" s="1"/>
  <c r="GG9"/>
  <c r="GG13" s="1"/>
  <c r="GG36" s="1"/>
  <c r="FZ20"/>
  <c r="FZ9"/>
  <c r="FZ13" s="1"/>
  <c r="AB26" i="22" l="1"/>
  <c r="AB27" s="1"/>
  <c r="Z26"/>
  <c r="Z27" s="1"/>
  <c r="V26"/>
  <c r="V27" s="1"/>
  <c r="AA26"/>
  <c r="AA27" s="1"/>
  <c r="V66"/>
  <c r="V67" s="1"/>
  <c r="Z66"/>
  <c r="Z67" s="1"/>
  <c r="GB22" i="21"/>
  <c r="GB37" s="1"/>
  <c r="GB36"/>
  <c r="GU37"/>
  <c r="GU26"/>
  <c r="GU30" s="1"/>
  <c r="GU34" s="1"/>
  <c r="GU38" s="1"/>
  <c r="HC36"/>
  <c r="HC22"/>
  <c r="HM36"/>
  <c r="HM22"/>
  <c r="HQ36"/>
  <c r="HQ22"/>
  <c r="IA36"/>
  <c r="IA22"/>
  <c r="GD22"/>
  <c r="GD37" s="1"/>
  <c r="GD36"/>
  <c r="GX36"/>
  <c r="GX22"/>
  <c r="IH37"/>
  <c r="IH26"/>
  <c r="IH30" s="1"/>
  <c r="IH34" s="1"/>
  <c r="IH38" s="1"/>
  <c r="FZ22"/>
  <c r="FZ37" s="1"/>
  <c r="FZ36"/>
  <c r="GW36"/>
  <c r="GW22"/>
  <c r="IG37"/>
  <c r="IG26"/>
  <c r="IG30" s="1"/>
  <c r="IG34" s="1"/>
  <c r="IG38" s="1"/>
  <c r="GZ36"/>
  <c r="GZ22"/>
  <c r="HD36"/>
  <c r="HD22"/>
  <c r="HH36"/>
  <c r="HH22"/>
  <c r="HR36"/>
  <c r="HR22"/>
  <c r="HX36"/>
  <c r="HX22"/>
  <c r="HI37"/>
  <c r="HI26"/>
  <c r="HI30" s="1"/>
  <c r="HI34" s="1"/>
  <c r="HI38" s="1"/>
  <c r="IF37"/>
  <c r="IF26"/>
  <c r="IF30" s="1"/>
  <c r="IF34" s="1"/>
  <c r="IF38" s="1"/>
  <c r="IK36"/>
  <c r="IP13"/>
  <c r="IP36" s="1"/>
  <c r="IK22"/>
  <c r="GY36"/>
  <c r="GY22"/>
  <c r="HG36"/>
  <c r="HG22"/>
  <c r="HW36"/>
  <c r="HW22"/>
  <c r="IE37"/>
  <c r="IE26"/>
  <c r="IE30" s="1"/>
  <c r="IE34" s="1"/>
  <c r="IE38" s="1"/>
  <c r="HP22"/>
  <c r="HZ22"/>
  <c r="HO22"/>
  <c r="HY22"/>
  <c r="HJ9"/>
  <c r="HJ13" s="1"/>
  <c r="IB20"/>
  <c r="GT22"/>
  <c r="HA9"/>
  <c r="HA13" s="1"/>
  <c r="HJ20"/>
  <c r="IO22"/>
  <c r="IM26"/>
  <c r="IM30" s="1"/>
  <c r="IM34" s="1"/>
  <c r="IM38" s="1"/>
  <c r="IM37"/>
  <c r="HV22"/>
  <c r="IP9"/>
  <c r="HN22"/>
  <c r="HN37" s="1"/>
  <c r="HU22"/>
  <c r="GV22"/>
  <c r="HA20"/>
  <c r="HF22"/>
  <c r="HL22"/>
  <c r="HS9"/>
  <c r="HS13" s="1"/>
  <c r="IN22"/>
  <c r="X66" i="22"/>
  <c r="X67" s="1"/>
  <c r="AB66"/>
  <c r="AB67" s="1"/>
  <c r="W26"/>
  <c r="W27" s="1"/>
  <c r="Y26"/>
  <c r="Y27" s="1"/>
  <c r="AC26"/>
  <c r="AC27" s="1"/>
  <c r="GH20" i="21"/>
  <c r="W66" i="22"/>
  <c r="W67" s="1"/>
  <c r="AA66"/>
  <c r="AA67" s="1"/>
  <c r="AC66"/>
  <c r="AC67" s="1"/>
  <c r="Y66"/>
  <c r="Y67" s="1"/>
  <c r="X26"/>
  <c r="X27" s="1"/>
  <c r="ID22" i="21"/>
  <c r="ID37" s="1"/>
  <c r="IL22"/>
  <c r="IL37" s="1"/>
  <c r="II20"/>
  <c r="II22" s="1"/>
  <c r="II37" s="1"/>
  <c r="IR22"/>
  <c r="IR37" s="1"/>
  <c r="IT22"/>
  <c r="AL12" i="27"/>
  <c r="AL9"/>
  <c r="IB22" i="21"/>
  <c r="HE26"/>
  <c r="HE30" s="1"/>
  <c r="HE34" s="1"/>
  <c r="HE38" s="1"/>
  <c r="GB26"/>
  <c r="GB30" s="1"/>
  <c r="GB34" s="1"/>
  <c r="GB38" s="1"/>
  <c r="GK22"/>
  <c r="GK37" s="1"/>
  <c r="GO22"/>
  <c r="GO37" s="1"/>
  <c r="GJ22"/>
  <c r="GJ37" s="1"/>
  <c r="GN22"/>
  <c r="GN37" s="1"/>
  <c r="FZ26"/>
  <c r="FZ30" s="1"/>
  <c r="FZ34" s="1"/>
  <c r="FZ38" s="1"/>
  <c r="GE22"/>
  <c r="GE37" s="1"/>
  <c r="GQ22"/>
  <c r="GQ37" s="1"/>
  <c r="GH9"/>
  <c r="GH13" s="1"/>
  <c r="GH36" s="1"/>
  <c r="GF22"/>
  <c r="GF37" s="1"/>
  <c r="GA22"/>
  <c r="GA37" s="1"/>
  <c r="GL22"/>
  <c r="GL37" s="1"/>
  <c r="GP22"/>
  <c r="GP37" s="1"/>
  <c r="GG22"/>
  <c r="GG37" s="1"/>
  <c r="GR9"/>
  <c r="GR13" s="1"/>
  <c r="GR36" s="1"/>
  <c r="GM22"/>
  <c r="GM37" s="1"/>
  <c r="GR20"/>
  <c r="HL37" l="1"/>
  <c r="HL26"/>
  <c r="HL30" s="1"/>
  <c r="HL34" s="1"/>
  <c r="HL38" s="1"/>
  <c r="HA22"/>
  <c r="HA36"/>
  <c r="HY37"/>
  <c r="HY26"/>
  <c r="HY30" s="1"/>
  <c r="HY34" s="1"/>
  <c r="HY38" s="1"/>
  <c r="HG37"/>
  <c r="HG26"/>
  <c r="HG30" s="1"/>
  <c r="HG34" s="1"/>
  <c r="HG38" s="1"/>
  <c r="HS22"/>
  <c r="HS36"/>
  <c r="GV26"/>
  <c r="GV30" s="1"/>
  <c r="GV34" s="1"/>
  <c r="GV38" s="1"/>
  <c r="GV37"/>
  <c r="HV37"/>
  <c r="HV26"/>
  <c r="HV30" s="1"/>
  <c r="HV34" s="1"/>
  <c r="HV38" s="1"/>
  <c r="HP37"/>
  <c r="HP26"/>
  <c r="HP30" s="1"/>
  <c r="HP34" s="1"/>
  <c r="HP38" s="1"/>
  <c r="HX37"/>
  <c r="HX26"/>
  <c r="HX30" s="1"/>
  <c r="HX34" s="1"/>
  <c r="HX38" s="1"/>
  <c r="HH37"/>
  <c r="HH26"/>
  <c r="HH30" s="1"/>
  <c r="HH34" s="1"/>
  <c r="HH38" s="1"/>
  <c r="GZ37"/>
  <c r="GZ26"/>
  <c r="GZ30" s="1"/>
  <c r="GZ34" s="1"/>
  <c r="GZ38" s="1"/>
  <c r="GW37"/>
  <c r="GW26"/>
  <c r="GW30" s="1"/>
  <c r="GW34" s="1"/>
  <c r="GW38" s="1"/>
  <c r="HQ37"/>
  <c r="HQ26"/>
  <c r="HQ30" s="1"/>
  <c r="HQ34" s="1"/>
  <c r="HQ38" s="1"/>
  <c r="HC37"/>
  <c r="HC26"/>
  <c r="HC30" s="1"/>
  <c r="HC34" s="1"/>
  <c r="HC38" s="1"/>
  <c r="IT26"/>
  <c r="IT30" s="1"/>
  <c r="IT34" s="1"/>
  <c r="IT38" s="1"/>
  <c r="IT37"/>
  <c r="IN37"/>
  <c r="IN26"/>
  <c r="IN30" s="1"/>
  <c r="IN34" s="1"/>
  <c r="IN38" s="1"/>
  <c r="IO37"/>
  <c r="IO26"/>
  <c r="IO30" s="1"/>
  <c r="IO34" s="1"/>
  <c r="IO38" s="1"/>
  <c r="HZ37"/>
  <c r="HZ26"/>
  <c r="HZ30" s="1"/>
  <c r="HZ34" s="1"/>
  <c r="HZ38" s="1"/>
  <c r="HW37"/>
  <c r="HW26"/>
  <c r="HW30" s="1"/>
  <c r="HW34" s="1"/>
  <c r="HW38" s="1"/>
  <c r="GY37"/>
  <c r="GY26"/>
  <c r="GY30" s="1"/>
  <c r="GY34" s="1"/>
  <c r="GY38" s="1"/>
  <c r="GR22"/>
  <c r="GR37" s="1"/>
  <c r="HN26"/>
  <c r="HN30" s="1"/>
  <c r="HN34" s="1"/>
  <c r="HN38" s="1"/>
  <c r="HU37"/>
  <c r="HU26"/>
  <c r="HU30" s="1"/>
  <c r="HU34" s="1"/>
  <c r="HU38" s="1"/>
  <c r="IK37"/>
  <c r="IK26"/>
  <c r="IK30" s="1"/>
  <c r="IK34" s="1"/>
  <c r="IK38" s="1"/>
  <c r="IB26"/>
  <c r="IB30" s="1"/>
  <c r="IB34" s="1"/>
  <c r="IB38" s="1"/>
  <c r="IB37"/>
  <c r="HJ22"/>
  <c r="HJ36"/>
  <c r="HF37"/>
  <c r="HF26"/>
  <c r="HF30" s="1"/>
  <c r="HF34" s="1"/>
  <c r="HF38" s="1"/>
  <c r="GT37"/>
  <c r="GT26"/>
  <c r="GT30" s="1"/>
  <c r="GT34" s="1"/>
  <c r="GT38" s="1"/>
  <c r="HO37"/>
  <c r="HO26"/>
  <c r="HO30" s="1"/>
  <c r="HO34" s="1"/>
  <c r="HO38" s="1"/>
  <c r="HR37"/>
  <c r="HR26"/>
  <c r="HR30" s="1"/>
  <c r="HR34" s="1"/>
  <c r="HR38" s="1"/>
  <c r="HD37"/>
  <c r="HD26"/>
  <c r="HD30" s="1"/>
  <c r="HD34" s="1"/>
  <c r="HD38" s="1"/>
  <c r="GX37"/>
  <c r="GX26"/>
  <c r="GX30" s="1"/>
  <c r="GX34" s="1"/>
  <c r="GX38" s="1"/>
  <c r="IA37"/>
  <c r="IA26"/>
  <c r="IA30" s="1"/>
  <c r="IA34" s="1"/>
  <c r="IA38" s="1"/>
  <c r="HM37"/>
  <c r="HM26"/>
  <c r="HM30" s="1"/>
  <c r="HM34" s="1"/>
  <c r="HM38" s="1"/>
  <c r="GD26"/>
  <c r="GD30" s="1"/>
  <c r="GD34" s="1"/>
  <c r="GD38" s="1"/>
  <c r="ID26"/>
  <c r="ID30" s="1"/>
  <c r="ID34" s="1"/>
  <c r="ID38" s="1"/>
  <c r="IP22"/>
  <c r="IP37" s="1"/>
  <c r="IL26"/>
  <c r="IL30" s="1"/>
  <c r="IL34" s="1"/>
  <c r="IL38" s="1"/>
  <c r="II26"/>
  <c r="II30" s="1"/>
  <c r="II34" s="1"/>
  <c r="II38" s="1"/>
  <c r="IR26"/>
  <c r="IR30" s="1"/>
  <c r="IR34" s="1"/>
  <c r="IR38" s="1"/>
  <c r="GM26"/>
  <c r="GM30" s="1"/>
  <c r="GM34" s="1"/>
  <c r="GM38" s="1"/>
  <c r="GL26"/>
  <c r="GL30" s="1"/>
  <c r="GL34" s="1"/>
  <c r="GL38" s="1"/>
  <c r="GJ26"/>
  <c r="GJ30" s="1"/>
  <c r="GJ34" s="1"/>
  <c r="GJ38" s="1"/>
  <c r="GO26"/>
  <c r="GO30" s="1"/>
  <c r="GO34" s="1"/>
  <c r="GO38" s="1"/>
  <c r="GA26"/>
  <c r="GA30" s="1"/>
  <c r="GA34" s="1"/>
  <c r="GA38" s="1"/>
  <c r="GP26"/>
  <c r="GP30" s="1"/>
  <c r="GP34" s="1"/>
  <c r="GP38" s="1"/>
  <c r="GQ26"/>
  <c r="GQ30" s="1"/>
  <c r="GQ34" s="1"/>
  <c r="GQ38" s="1"/>
  <c r="GG26"/>
  <c r="GG30" s="1"/>
  <c r="GG34" s="1"/>
  <c r="GG38" s="1"/>
  <c r="GF26"/>
  <c r="GF30" s="1"/>
  <c r="GF34" s="1"/>
  <c r="GF38" s="1"/>
  <c r="GE26"/>
  <c r="GE30" s="1"/>
  <c r="GE34" s="1"/>
  <c r="GE38" s="1"/>
  <c r="GN26"/>
  <c r="GN30" s="1"/>
  <c r="GN34" s="1"/>
  <c r="GN38" s="1"/>
  <c r="GK26"/>
  <c r="GK30" s="1"/>
  <c r="GK34" s="1"/>
  <c r="GK38" s="1"/>
  <c r="GH22"/>
  <c r="HJ26" l="1"/>
  <c r="HJ30" s="1"/>
  <c r="HJ34" s="1"/>
  <c r="HJ38" s="1"/>
  <c r="HJ37"/>
  <c r="HS26"/>
  <c r="HS30" s="1"/>
  <c r="HS34" s="1"/>
  <c r="HS38" s="1"/>
  <c r="HS37"/>
  <c r="GH26"/>
  <c r="GH30" s="1"/>
  <c r="GH34" s="1"/>
  <c r="GH38" s="1"/>
  <c r="GH37"/>
  <c r="HA26"/>
  <c r="HA30" s="1"/>
  <c r="HA34" s="1"/>
  <c r="HA38" s="1"/>
  <c r="HA37"/>
  <c r="IP26"/>
  <c r="IP30" s="1"/>
  <c r="IP34" s="1"/>
  <c r="IP38" s="1"/>
  <c r="GR26"/>
  <c r="GR30" s="1"/>
  <c r="GR34" s="1"/>
  <c r="GR38" s="1"/>
  <c r="AL18" i="27"/>
  <c r="AI9" l="1"/>
  <c r="V9"/>
  <c r="W9"/>
  <c r="X9"/>
  <c r="Y9"/>
  <c r="Z9"/>
  <c r="AA9"/>
  <c r="AB9"/>
  <c r="AC9"/>
  <c r="V21"/>
  <c r="W21"/>
  <c r="X21"/>
  <c r="Y21"/>
  <c r="Z21"/>
  <c r="AA21"/>
  <c r="AB21"/>
  <c r="AC21"/>
  <c r="V18"/>
  <c r="W18"/>
  <c r="X18"/>
  <c r="Y18"/>
  <c r="Z18"/>
  <c r="AA18"/>
  <c r="AB18"/>
  <c r="AC18"/>
  <c r="V15"/>
  <c r="W15"/>
  <c r="X15"/>
  <c r="Y15"/>
  <c r="Z15"/>
  <c r="AA15"/>
  <c r="AB15"/>
  <c r="AC15"/>
  <c r="V12"/>
  <c r="W12"/>
  <c r="X12"/>
  <c r="Y12"/>
  <c r="Z12"/>
  <c r="AA12"/>
  <c r="AB12"/>
  <c r="AC12"/>
  <c r="AK15"/>
  <c r="AK12"/>
  <c r="AK9"/>
  <c r="AJ12"/>
  <c r="AJ9"/>
  <c r="P24" i="29"/>
  <c r="P23"/>
  <c r="P20"/>
  <c r="P6"/>
  <c r="P44" i="22"/>
  <c r="P12"/>
  <c r="P55"/>
  <c r="P29"/>
  <c r="P12" i="26"/>
  <c r="P22" s="1"/>
  <c r="P32" s="1"/>
  <c r="P42" s="1"/>
  <c r="P52" s="1"/>
  <c r="P28" i="29" l="1"/>
  <c r="AI21" i="27"/>
  <c r="AJ21"/>
  <c r="AI18"/>
  <c r="AJ18"/>
  <c r="AI15"/>
  <c r="AJ15"/>
  <c r="AK21"/>
  <c r="AI12"/>
  <c r="AK18"/>
  <c r="P26" i="22"/>
  <c r="P27" s="1"/>
  <c r="P66"/>
  <c r="P67" s="1"/>
  <c r="EE3" i="21" l="1"/>
  <c r="ED3"/>
  <c r="EC3"/>
  <c r="EB3"/>
  <c r="EA3"/>
  <c r="DZ3"/>
  <c r="DY3"/>
  <c r="U21" i="27"/>
  <c r="T21"/>
  <c r="S21"/>
  <c r="R21"/>
  <c r="Q21"/>
  <c r="U18"/>
  <c r="T18"/>
  <c r="S18"/>
  <c r="R18"/>
  <c r="Q18"/>
  <c r="U15"/>
  <c r="T15"/>
  <c r="S15"/>
  <c r="R15"/>
  <c r="Q15"/>
  <c r="U12"/>
  <c r="T12"/>
  <c r="S12"/>
  <c r="R12"/>
  <c r="Q12"/>
  <c r="U9"/>
  <c r="T9"/>
  <c r="S9"/>
  <c r="R9"/>
  <c r="Q9"/>
  <c r="Q55" i="22" l="1"/>
  <c r="Q44"/>
  <c r="Q29"/>
  <c r="Q12"/>
  <c r="Q66" l="1"/>
  <c r="Q67" s="1"/>
  <c r="Q26"/>
  <c r="Q27" s="1"/>
  <c r="Q24" i="29" l="1"/>
  <c r="Q28" s="1"/>
  <c r="Q23"/>
  <c r="Q20"/>
  <c r="Q7"/>
  <c r="Q6"/>
  <c r="R20"/>
  <c r="S20"/>
  <c r="T20"/>
  <c r="U20"/>
  <c r="R24"/>
  <c r="R23"/>
  <c r="R7"/>
  <c r="R6"/>
  <c r="R44" i="22"/>
  <c r="R55"/>
  <c r="R29"/>
  <c r="S24" i="29"/>
  <c r="S23"/>
  <c r="S7"/>
  <c r="S6"/>
  <c r="S11" l="1"/>
  <c r="R28"/>
  <c r="Q11"/>
  <c r="R11"/>
  <c r="R66" i="22"/>
  <c r="R67" s="1"/>
  <c r="R12"/>
  <c r="S28" i="29"/>
  <c r="S55" i="22"/>
  <c r="S44"/>
  <c r="S29"/>
  <c r="S12"/>
  <c r="R26" l="1"/>
  <c r="R27" s="1"/>
  <c r="S27"/>
  <c r="S26"/>
  <c r="S66"/>
  <c r="S67" s="1"/>
  <c r="T7" i="29" l="1"/>
  <c r="T24" l="1"/>
  <c r="T23"/>
  <c r="T6"/>
  <c r="T28" l="1"/>
  <c r="T11"/>
  <c r="T44" i="22"/>
  <c r="T12"/>
  <c r="U12"/>
  <c r="T26" l="1"/>
  <c r="T27" s="1"/>
  <c r="U24" i="29"/>
  <c r="U23"/>
  <c r="U7"/>
  <c r="U6"/>
  <c r="U55" i="22"/>
  <c r="U44"/>
  <c r="U66" l="1"/>
  <c r="U67" s="1"/>
  <c r="U28" i="29"/>
  <c r="U11"/>
  <c r="U26" i="22"/>
  <c r="U27" s="1"/>
  <c r="T55" l="1"/>
  <c r="T66" l="1"/>
  <c r="T67" s="1"/>
  <c r="P7" i="29"/>
  <c r="P11" s="1"/>
  <c r="O7" l="1"/>
  <c r="O11" s="1"/>
  <c r="AH15" i="26" l="1"/>
  <c r="AH25" s="1"/>
  <c r="W15"/>
  <c r="W25" s="1"/>
  <c r="Q15"/>
  <c r="Q25" s="1"/>
  <c r="AI15"/>
  <c r="AI25" s="1"/>
  <c r="S15"/>
  <c r="S25" s="1"/>
  <c r="Z15"/>
  <c r="Z25" s="1"/>
  <c r="Z20"/>
  <c r="Z30" s="1"/>
  <c r="AB15"/>
  <c r="AB25" s="1"/>
  <c r="T15"/>
  <c r="T25" s="1"/>
  <c r="X15"/>
  <c r="X25" s="1"/>
  <c r="AC15"/>
  <c r="AC25" s="1"/>
  <c r="P15"/>
  <c r="P25" s="1"/>
  <c r="R15"/>
  <c r="R25" s="1"/>
  <c r="R20"/>
  <c r="R30" s="1"/>
  <c r="N15"/>
  <c r="N25" s="1"/>
  <c r="O15"/>
  <c r="O25" s="1"/>
  <c r="V15"/>
  <c r="V25" s="1"/>
  <c r="Y15"/>
  <c r="Y25" s="1"/>
  <c r="AA15"/>
  <c r="AA25" s="1"/>
  <c r="AA20"/>
  <c r="AA30" s="1"/>
  <c r="U20"/>
  <c r="U30" s="1"/>
  <c r="AH20" l="1"/>
  <c r="AH30" s="1"/>
  <c r="N20"/>
  <c r="N30" s="1"/>
  <c r="P20"/>
  <c r="P30" s="1"/>
  <c r="V20"/>
  <c r="V30" s="1"/>
  <c r="W20"/>
  <c r="W30" s="1"/>
  <c r="AC20"/>
  <c r="AC30" s="1"/>
  <c r="S20"/>
  <c r="S30" s="1"/>
  <c r="Y20"/>
  <c r="Y30" s="1"/>
  <c r="AB20"/>
  <c r="AB30" s="1"/>
  <c r="AI20"/>
  <c r="AI30" s="1"/>
  <c r="X20"/>
  <c r="X30" s="1"/>
  <c r="Q20"/>
  <c r="Q30" s="1"/>
  <c r="T20"/>
  <c r="T30" s="1"/>
  <c r="O20"/>
  <c r="O30" s="1"/>
  <c r="W57"/>
  <c r="R58"/>
  <c r="AI53"/>
  <c r="Y59"/>
  <c r="S57"/>
  <c r="AH58"/>
  <c r="AL54"/>
  <c r="AK58"/>
  <c r="AC57"/>
  <c r="AK53"/>
  <c r="W58"/>
  <c r="AA54"/>
  <c r="AA58"/>
  <c r="AC53"/>
  <c r="T53"/>
  <c r="V54"/>
  <c r="AK56"/>
  <c r="Q54"/>
  <c r="AH57"/>
  <c r="Q57"/>
  <c r="U57"/>
  <c r="V58"/>
  <c r="Y53"/>
  <c r="AM58"/>
  <c r="Z57"/>
  <c r="X54"/>
  <c r="AB54"/>
  <c r="N58"/>
  <c r="N57"/>
  <c r="AL58"/>
  <c r="S56"/>
  <c r="AB58"/>
  <c r="AI57"/>
  <c r="AM59"/>
  <c r="Z54"/>
  <c r="AK59"/>
  <c r="T58"/>
  <c r="AH54"/>
  <c r="Q58"/>
  <c r="AJ58"/>
  <c r="AJ59"/>
  <c r="U56"/>
  <c r="AB56"/>
  <c r="P56"/>
  <c r="AI59"/>
  <c r="AH59"/>
  <c r="S58"/>
  <c r="W53"/>
  <c r="R56"/>
  <c r="S53"/>
  <c r="W54"/>
  <c r="V56"/>
  <c r="AC58"/>
  <c r="AH56"/>
  <c r="AM56"/>
  <c r="Q59"/>
  <c r="V53"/>
  <c r="O56"/>
  <c r="AL56"/>
  <c r="Y56"/>
  <c r="X57"/>
  <c r="U53"/>
  <c r="AH53"/>
  <c r="O53"/>
  <c r="AJ57"/>
  <c r="X53"/>
  <c r="P54"/>
  <c r="AA56"/>
  <c r="T54"/>
  <c r="AB59"/>
  <c r="T57"/>
  <c r="R59"/>
  <c r="AK57"/>
  <c r="X59"/>
  <c r="X56"/>
  <c r="AL53"/>
  <c r="AI56"/>
  <c r="V59"/>
  <c r="X58"/>
  <c r="AL59"/>
  <c r="AJ54"/>
  <c r="AB53"/>
  <c r="N56"/>
  <c r="P58"/>
  <c r="R57"/>
  <c r="O59"/>
  <c r="Q56"/>
  <c r="N53"/>
  <c r="AM53"/>
  <c r="P57"/>
  <c r="Z59"/>
  <c r="N54"/>
  <c r="AM57"/>
  <c r="AC59"/>
  <c r="AI58"/>
  <c r="U58"/>
  <c r="P59"/>
  <c r="W56"/>
  <c r="AC56"/>
  <c r="Y54"/>
  <c r="R53"/>
  <c r="S54"/>
  <c r="AI35"/>
  <c r="AI45" s="1"/>
  <c r="AI55" s="1"/>
  <c r="AI54"/>
  <c r="Z35"/>
  <c r="Z45" s="1"/>
  <c r="Z55" s="1"/>
  <c r="AJ53"/>
  <c r="O58"/>
  <c r="AM54"/>
  <c r="N59"/>
  <c r="Z53"/>
  <c r="T56"/>
  <c r="T59"/>
  <c r="Q53"/>
  <c r="AA59"/>
  <c r="O54"/>
  <c r="AC54"/>
  <c r="AL57"/>
  <c r="Y58"/>
  <c r="AA57"/>
  <c r="U59"/>
  <c r="AA35"/>
  <c r="AA45" s="1"/>
  <c r="AA55" s="1"/>
  <c r="AA40"/>
  <c r="AA50" s="1"/>
  <c r="AA60" s="1"/>
  <c r="AB57"/>
  <c r="S59"/>
  <c r="U54"/>
  <c r="AK35"/>
  <c r="AK45" s="1"/>
  <c r="AK55" s="1"/>
  <c r="Z56"/>
  <c r="R54"/>
  <c r="W59"/>
  <c r="W35"/>
  <c r="W45" s="1"/>
  <c r="W55" s="1"/>
  <c r="N35"/>
  <c r="N45" s="1"/>
  <c r="N55" s="1"/>
  <c r="AC35"/>
  <c r="AC45" s="1"/>
  <c r="AC55" s="1"/>
  <c r="O57"/>
  <c r="AJ56"/>
  <c r="V35"/>
  <c r="V45" s="1"/>
  <c r="V55" s="1"/>
  <c r="X35"/>
  <c r="X45" s="1"/>
  <c r="X55" s="1"/>
  <c r="T35"/>
  <c r="T45" s="1"/>
  <c r="T55" s="1"/>
  <c r="AA53"/>
  <c r="AM35"/>
  <c r="AM45" s="1"/>
  <c r="AM55" s="1"/>
  <c r="S35"/>
  <c r="S45" s="1"/>
  <c r="S55" s="1"/>
  <c r="AK54"/>
  <c r="U55"/>
  <c r="V57"/>
  <c r="P53"/>
  <c r="R35"/>
  <c r="R45" s="1"/>
  <c r="R55" s="1"/>
  <c r="AB35"/>
  <c r="AB45" s="1"/>
  <c r="AB55" s="1"/>
  <c r="Y57"/>
  <c r="Z58"/>
  <c r="Q35"/>
  <c r="Q45" s="1"/>
  <c r="Q55" s="1"/>
  <c r="AJ35"/>
  <c r="AJ45" s="1"/>
  <c r="AJ55" s="1"/>
  <c r="AH35"/>
  <c r="AH45" s="1"/>
  <c r="AH55" s="1"/>
  <c r="AH40"/>
  <c r="P35"/>
  <c r="P45" s="1"/>
  <c r="P55" s="1"/>
  <c r="Y35"/>
  <c r="Y45" s="1"/>
  <c r="Y55" s="1"/>
  <c r="AL35"/>
  <c r="AL45" s="1"/>
  <c r="AL55" s="1"/>
  <c r="O35"/>
  <c r="O45" s="1"/>
  <c r="O55" s="1"/>
  <c r="U35"/>
  <c r="U45" s="1"/>
  <c r="U40"/>
  <c r="U50" s="1"/>
  <c r="U60"/>
  <c r="Y40" l="1"/>
  <c r="Y50" s="1"/>
  <c r="Y60" s="1"/>
  <c r="S40"/>
  <c r="S50" s="1"/>
  <c r="S60" s="1"/>
  <c r="T40"/>
  <c r="T50" s="1"/>
  <c r="T60" s="1"/>
  <c r="Z40"/>
  <c r="Z50" s="1"/>
  <c r="Z60" s="1"/>
  <c r="O40"/>
  <c r="O50" s="1"/>
  <c r="O60" s="1"/>
  <c r="AJ40"/>
  <c r="AJ50" s="1"/>
  <c r="AJ60" s="1"/>
  <c r="AH50"/>
  <c r="AH60" s="1"/>
  <c r="AB40"/>
  <c r="AB50" s="1"/>
  <c r="AB60" s="1"/>
  <c r="X40"/>
  <c r="X50" s="1"/>
  <c r="X60" s="1"/>
  <c r="AI40"/>
  <c r="AI50" s="1"/>
  <c r="AI60" s="1"/>
  <c r="AL40"/>
  <c r="AL50" s="1"/>
  <c r="AL60" s="1"/>
  <c r="Q40"/>
  <c r="Q50" s="1"/>
  <c r="Q60" s="1"/>
  <c r="R40"/>
  <c r="R50" s="1"/>
  <c r="R60" s="1"/>
  <c r="N40"/>
  <c r="N50" s="1"/>
  <c r="N60" s="1"/>
  <c r="AK40"/>
  <c r="AK50" s="1"/>
  <c r="AK60" s="1"/>
  <c r="P40"/>
  <c r="P50" s="1"/>
  <c r="P60" s="1"/>
  <c r="AM40"/>
  <c r="AM50" s="1"/>
  <c r="AM60" s="1"/>
  <c r="V40"/>
  <c r="V50" s="1"/>
  <c r="V60" s="1"/>
  <c r="W40"/>
  <c r="W50" s="1"/>
  <c r="W60" s="1"/>
  <c r="AC40"/>
  <c r="AC50" s="1"/>
  <c r="AC60" s="1"/>
  <c r="L24" l="1"/>
  <c r="L54" s="1"/>
  <c r="L23"/>
  <c r="L53" s="1"/>
  <c r="L5"/>
  <c r="L25" s="1"/>
  <c r="L55" s="1"/>
  <c r="L10"/>
  <c r="L30" s="1"/>
  <c r="L50" s="1"/>
  <c r="L60" s="1"/>
  <c r="L7" i="29"/>
  <c r="L11" s="1"/>
  <c r="K24" i="26" l="1"/>
  <c r="K44" s="1"/>
  <c r="K54" s="1"/>
  <c r="K23"/>
  <c r="K43" s="1"/>
  <c r="K53" s="1"/>
  <c r="K5"/>
  <c r="K25" s="1"/>
  <c r="K45" s="1"/>
  <c r="K55" s="1"/>
  <c r="K10" l="1"/>
  <c r="K30" s="1"/>
  <c r="K50" s="1"/>
  <c r="K60" s="1"/>
  <c r="K7" i="29"/>
  <c r="K11" s="1"/>
  <c r="J24" i="26" l="1"/>
  <c r="J44" s="1"/>
  <c r="J54" s="1"/>
  <c r="J23"/>
  <c r="J43" s="1"/>
  <c r="J53" s="1"/>
  <c r="J5"/>
  <c r="J10" s="1"/>
  <c r="J30" s="1"/>
  <c r="J50" s="1"/>
  <c r="J60" s="1"/>
  <c r="J25" l="1"/>
  <c r="J45" s="1"/>
  <c r="J55" s="1"/>
  <c r="J11" i="29"/>
  <c r="J7"/>
  <c r="AG8"/>
  <c r="AG7" s="1"/>
  <c r="AG11" s="1"/>
  <c r="I23" i="26"/>
  <c r="I43" s="1"/>
  <c r="I53" s="1"/>
  <c r="I10"/>
  <c r="I30" s="1"/>
  <c r="I50" s="1"/>
  <c r="I60" s="1"/>
  <c r="I5"/>
  <c r="I25"/>
  <c r="I45" s="1"/>
  <c r="I55" s="1"/>
  <c r="I24"/>
  <c r="I44" s="1"/>
  <c r="I54" s="1"/>
  <c r="I7" i="29"/>
  <c r="I11" s="1"/>
  <c r="H5" i="26" l="1"/>
  <c r="H25" s="1"/>
  <c r="H45" s="1"/>
  <c r="H55" s="1"/>
  <c r="H24"/>
  <c r="H44" s="1"/>
  <c r="H54" s="1"/>
  <c r="H23"/>
  <c r="H43" s="1"/>
  <c r="H53" s="1"/>
  <c r="H10" l="1"/>
  <c r="H30" s="1"/>
  <c r="H50" s="1"/>
  <c r="H60" s="1"/>
  <c r="H7" i="29"/>
  <c r="H11" s="1"/>
  <c r="G24" i="26" l="1"/>
  <c r="G44" s="1"/>
  <c r="G54" s="1"/>
  <c r="G23"/>
  <c r="G43" s="1"/>
  <c r="G53" s="1"/>
  <c r="G7" i="29"/>
  <c r="G11" s="1"/>
  <c r="F25" i="26"/>
  <c r="F45" s="1"/>
  <c r="F55" s="1"/>
  <c r="F24"/>
  <c r="F44" s="1"/>
  <c r="F54" s="1"/>
  <c r="F23"/>
  <c r="F43" s="1"/>
  <c r="F53" s="1"/>
  <c r="AF4"/>
  <c r="AF24" s="1"/>
  <c r="AF44" s="1"/>
  <c r="AF54" s="1"/>
  <c r="AF3"/>
  <c r="AF5" l="1"/>
  <c r="AF10" s="1"/>
  <c r="AF30" s="1"/>
  <c r="AF50" s="1"/>
  <c r="AF60" s="1"/>
  <c r="AF25"/>
  <c r="AF45" s="1"/>
  <c r="AF55" s="1"/>
  <c r="F10"/>
  <c r="F30" s="1"/>
  <c r="F50" s="1"/>
  <c r="F60" s="1"/>
  <c r="AF23"/>
  <c r="AF43" s="1"/>
  <c r="AF53" s="1"/>
  <c r="F7" i="29"/>
  <c r="F11" s="1"/>
  <c r="AF8"/>
  <c r="AF7" s="1"/>
  <c r="AF11" s="1"/>
  <c r="E24" i="26" l="1"/>
  <c r="E44" s="1"/>
  <c r="E54" s="1"/>
  <c r="E23"/>
  <c r="E43" s="1"/>
  <c r="E53" s="1"/>
  <c r="E10"/>
  <c r="E30" s="1"/>
  <c r="E50" s="1"/>
  <c r="E60" s="1"/>
  <c r="E5"/>
  <c r="E25" s="1"/>
  <c r="E45" s="1"/>
  <c r="E55" s="1"/>
  <c r="E7" i="29"/>
  <c r="E11" s="1"/>
  <c r="D5" i="26" l="1"/>
  <c r="D25" s="1"/>
  <c r="D45" s="1"/>
  <c r="D55" s="1"/>
  <c r="D24"/>
  <c r="D44" s="1"/>
  <c r="D54" s="1"/>
  <c r="D23"/>
  <c r="D43" s="1"/>
  <c r="D53" s="1"/>
  <c r="D10" l="1"/>
  <c r="D30" s="1"/>
  <c r="D50" s="1"/>
  <c r="D60" s="1"/>
  <c r="D7" i="29"/>
  <c r="D11" s="1"/>
  <c r="C23" i="26"/>
  <c r="C43" s="1"/>
  <c r="C53" s="1"/>
  <c r="C5"/>
  <c r="C10" s="1"/>
  <c r="C30" s="1"/>
  <c r="C50" s="1"/>
  <c r="C60" s="1"/>
  <c r="C24"/>
  <c r="C44" s="1"/>
  <c r="C54" s="1"/>
  <c r="C25" l="1"/>
  <c r="C45" s="1"/>
  <c r="C55" s="1"/>
  <c r="C7" i="29"/>
  <c r="C11" s="1"/>
  <c r="B23" i="26" l="1"/>
  <c r="B43" s="1"/>
  <c r="B53" s="1"/>
  <c r="B24"/>
  <c r="B44" s="1"/>
  <c r="B54" s="1"/>
  <c r="B5"/>
  <c r="B25" s="1"/>
  <c r="B45" s="1"/>
  <c r="B55" s="1"/>
  <c r="B10" l="1"/>
  <c r="B30" s="1"/>
  <c r="B50" s="1"/>
  <c r="B60" s="1"/>
  <c r="B7" i="29"/>
  <c r="B11" s="1"/>
</calcChain>
</file>

<file path=xl/sharedStrings.xml><?xml version="1.0" encoding="utf-8"?>
<sst xmlns="http://schemas.openxmlformats.org/spreadsheetml/2006/main" count="659" uniqueCount="180">
  <si>
    <t>Área de Vendas - Final do Período (M²)</t>
  </si>
  <si>
    <t>Quantidade de Lojas - Final do Período</t>
  </si>
  <si>
    <t>Crescimento nas Vendas Internet</t>
  </si>
  <si>
    <t>Crescimento nas Vendas Mesmas Lojas Físicas</t>
  </si>
  <si>
    <t xml:space="preserve">Crescimento nas Vendas Mesmas Lojas </t>
  </si>
  <si>
    <t>Margem Líquida</t>
  </si>
  <si>
    <t>Lucro Líquido</t>
  </si>
  <si>
    <t>Margem EBITDA</t>
  </si>
  <si>
    <t>EBITDA</t>
  </si>
  <si>
    <t>Receita Líquida Total</t>
  </si>
  <si>
    <t>Receita Bruta Total</t>
  </si>
  <si>
    <t>R$ milhões (exceto quando indicado)</t>
  </si>
  <si>
    <t>Margem Bruta</t>
  </si>
  <si>
    <t>Margem Bruta - Total</t>
  </si>
  <si>
    <t>Eliminações Inter-companhias</t>
  </si>
  <si>
    <t>Margem Bruta - Administração de Consórcios</t>
  </si>
  <si>
    <t>Total Varejo</t>
  </si>
  <si>
    <t>Margem Bruta - Varejo - Prestação de Serviços</t>
  </si>
  <si>
    <t>Margem Bruta - Varejo - Revenda de Mercadorias</t>
  </si>
  <si>
    <t>Receita Líquida - Total</t>
  </si>
  <si>
    <t>Receita Líquida - Administração de Consórcios</t>
  </si>
  <si>
    <t>Receita Líquida - Varejo - Prestação de Serviços</t>
  </si>
  <si>
    <t>Receita Líquida - Varejo - Revenda de Mercadorias</t>
  </si>
  <si>
    <t>(em % da Receita Líquida)</t>
  </si>
  <si>
    <t>Lucro Bruto - Total</t>
  </si>
  <si>
    <t>Lucro Bruto - Administração de Consórcios</t>
  </si>
  <si>
    <t>Lucro Bruto - Varejo - Prestação de Serviços</t>
  </si>
  <si>
    <t>Lucro Bruto - Varejo - Revenda de Mercadorias</t>
  </si>
  <si>
    <t>(em R$ milhões)</t>
  </si>
  <si>
    <t>Custos - Total</t>
  </si>
  <si>
    <t>Custos - Administração de Consórcios</t>
  </si>
  <si>
    <t>Custos - Varejo - Prestação de Serviços</t>
  </si>
  <si>
    <t>Custos - Varejo - Revenda de Mercadorias</t>
  </si>
  <si>
    <t>Deduções - Total</t>
  </si>
  <si>
    <t>Deduções - Administração de Consórcios</t>
  </si>
  <si>
    <t>Deduções - Varejo - Prestação de Serviços</t>
  </si>
  <si>
    <t>Deduções - Varejo - Revenda de Mercadorias</t>
  </si>
  <si>
    <t>Receita Bruta - Total</t>
  </si>
  <si>
    <t>Receita Bruta - Administração de Consórcios</t>
  </si>
  <si>
    <t>Receita Bruta - Varejo - Prestação de Serviços</t>
  </si>
  <si>
    <t>Receita Bruta - Varejo - Revenda de Mercadorias</t>
  </si>
  <si>
    <t>Reserva de retenção de lucros</t>
  </si>
  <si>
    <t>Reserva legal</t>
  </si>
  <si>
    <t>Capital social</t>
  </si>
  <si>
    <t>Receita diferida</t>
  </si>
  <si>
    <t>Títulos e valores mobiliários</t>
  </si>
  <si>
    <t>Caixa e equivalentes de caixa</t>
  </si>
  <si>
    <t>Empréstimos e financiamentos</t>
  </si>
  <si>
    <t>Outras contas a pagar</t>
  </si>
  <si>
    <t>Imposto de renda e contribuição social diferidos</t>
  </si>
  <si>
    <t>Impostos parcelados</t>
  </si>
  <si>
    <t>Intangível</t>
  </si>
  <si>
    <t xml:space="preserve">Imobilizado </t>
  </si>
  <si>
    <t>Outros ativos</t>
  </si>
  <si>
    <t>Impostos a recuperar</t>
  </si>
  <si>
    <t>Contas a receber</t>
  </si>
  <si>
    <t>Partes relacionadas</t>
  </si>
  <si>
    <t>Impostos a recolher</t>
  </si>
  <si>
    <t>Salários, férias e encargos sociais</t>
  </si>
  <si>
    <t>Fornecedores</t>
  </si>
  <si>
    <t>Estoques</t>
  </si>
  <si>
    <t>IR / CS</t>
  </si>
  <si>
    <t>Lucro Operacional</t>
  </si>
  <si>
    <t>Resultado Financeiro</t>
  </si>
  <si>
    <t>EBIT</t>
  </si>
  <si>
    <t>Depreciação e amortização</t>
  </si>
  <si>
    <t>Total de Despesas Operacionais</t>
  </si>
  <si>
    <t>Outras receitas operacionais, líquidas</t>
  </si>
  <si>
    <t>Perda em liquidação duvidosa</t>
  </si>
  <si>
    <t>Despesas gerais e administrativas</t>
  </si>
  <si>
    <t>Despesas com vendas</t>
  </si>
  <si>
    <t>Lucro Bruto</t>
  </si>
  <si>
    <t>Custo Total</t>
  </si>
  <si>
    <t>Receita Líquida</t>
  </si>
  <si>
    <t>Impostos e Cancelamentos</t>
  </si>
  <si>
    <t>Receita Bruta</t>
  </si>
  <si>
    <t>Seguradora</t>
  </si>
  <si>
    <t>Varejo</t>
  </si>
  <si>
    <t>Total dos passivos circulantes</t>
  </si>
  <si>
    <t>Dividendos a pagar</t>
  </si>
  <si>
    <t>Total dos ativos circulantes</t>
  </si>
  <si>
    <t>Equivalência patrimonial</t>
  </si>
  <si>
    <t>Lojas Maia</t>
  </si>
  <si>
    <t>Magazine Luiza</t>
  </si>
  <si>
    <t>Consolidado </t>
  </si>
  <si>
    <t>Eliminações </t>
  </si>
  <si>
    <t>Consórcio </t>
  </si>
  <si>
    <t>DRE POR SEGMENTO</t>
  </si>
  <si>
    <t>TOTAL</t>
  </si>
  <si>
    <t>PATRIMÔNIO LÍQUIDO</t>
  </si>
  <si>
    <t>TOTAL DO ATIVO</t>
  </si>
  <si>
    <t>PASSIVOS</t>
  </si>
  <si>
    <t>PASSIVOS CIRCULANTES</t>
  </si>
  <si>
    <t>PASSIVOS NÃO CIRCULANTES</t>
  </si>
  <si>
    <t>Provisão para riscos tributários, cíveis e trabalhistas</t>
  </si>
  <si>
    <t>Total dos passivos não circulantes</t>
  </si>
  <si>
    <t>Total do patrimônio líquido</t>
  </si>
  <si>
    <t>ATIVOS</t>
  </si>
  <si>
    <t>ATIVOS CIRCULANTES</t>
  </si>
  <si>
    <t>ATIVOS NÃO CIRCULANTES</t>
  </si>
  <si>
    <t>Total dos ativos não circulantes</t>
  </si>
  <si>
    <t>2. Demonstrativos de Resultados</t>
  </si>
  <si>
    <t>4. Balanço Patrimonial</t>
  </si>
  <si>
    <t>Voltar para Menu</t>
  </si>
  <si>
    <t>Total</t>
  </si>
  <si>
    <t>Lojas convencionais</t>
  </si>
  <si>
    <t>Subtotal - Canal Virtual</t>
  </si>
  <si>
    <t>Site</t>
  </si>
  <si>
    <t>Lojas virtuais</t>
  </si>
  <si>
    <t>Receita bruta por canal</t>
  </si>
  <si>
    <t>Área total de vendas (m²):</t>
  </si>
  <si>
    <t>Número de lojas por canal - Final do período</t>
  </si>
  <si>
    <t>1. Principais Indicadores</t>
  </si>
  <si>
    <t>3. Desempenho Financeiro</t>
  </si>
  <si>
    <t>5. Vendas e Número de Lojas por Canal</t>
  </si>
  <si>
    <t>Baú</t>
  </si>
  <si>
    <t>Depósitos judiciais</t>
  </si>
  <si>
    <t>1T12</t>
  </si>
  <si>
    <t>2T12</t>
  </si>
  <si>
    <t>Lucro Líquido Ajustado</t>
  </si>
  <si>
    <t>Margem Líquida Ajustada</t>
  </si>
  <si>
    <t>Margem EBITDA Ajustado</t>
  </si>
  <si>
    <t>EBITDA Ajustado</t>
  </si>
  <si>
    <t>3T12</t>
  </si>
  <si>
    <t>Reserva de capital</t>
  </si>
  <si>
    <t>Outros resultados abrangentes</t>
  </si>
  <si>
    <t>4T12</t>
  </si>
  <si>
    <t>1T13</t>
  </si>
  <si>
    <t>Investimento em controladas</t>
  </si>
  <si>
    <t>Eliminações</t>
  </si>
  <si>
    <t>Financeira</t>
  </si>
  <si>
    <t>Cons. Pro-Forma</t>
  </si>
  <si>
    <t>2T13</t>
  </si>
  <si>
    <t>4T11</t>
  </si>
  <si>
    <t>3T11</t>
  </si>
  <si>
    <t>2T11</t>
  </si>
  <si>
    <t>1T11</t>
  </si>
  <si>
    <t>4T10</t>
  </si>
  <si>
    <t>3T10</t>
  </si>
  <si>
    <t>2T10</t>
  </si>
  <si>
    <t>1T10</t>
  </si>
  <si>
    <t>Financeira </t>
  </si>
  <si>
    <t>Mag.Luiza</t>
  </si>
  <si>
    <t>Receita Bruta - Financiamento ao Consumo</t>
  </si>
  <si>
    <t>Receita Bruta - Operações de Seguros</t>
  </si>
  <si>
    <t>Deduções - Financiamento ao Consumo</t>
  </si>
  <si>
    <t>Deduções - Operações de Seguros</t>
  </si>
  <si>
    <t>Receita Líquida - Financiamento ao Consumo</t>
  </si>
  <si>
    <t>Receita Líquida - Operações de Seguros</t>
  </si>
  <si>
    <t>Custos - Financiamento ao Consumo</t>
  </si>
  <si>
    <t>Custos - Operações de Seguros</t>
  </si>
  <si>
    <t>Lucro Bruto - Financiamento ao Consumo</t>
  </si>
  <si>
    <t>Lucro Bruto - Operações de Seguros</t>
  </si>
  <si>
    <t>Margem Bruta - Financiamento ao Consumo</t>
  </si>
  <si>
    <t>Margem Bruta - Operações de Seguros</t>
  </si>
  <si>
    <t>Depósitos interfinanceiros</t>
  </si>
  <si>
    <t>Operações com cartões de crédito</t>
  </si>
  <si>
    <t>Provisões técnicas de seguros</t>
  </si>
  <si>
    <t>3T13</t>
  </si>
  <si>
    <t>Lucro/Prejuízos acumulados</t>
  </si>
  <si>
    <t xml:space="preserve">De acordo com a aplicação do CPC 19 e o IFRS 11, a Companhia passou a apresentar, a partir do 1T13, as participações nas joint ventures (Luizacred e Luizaseg) </t>
  </si>
  <si>
    <t xml:space="preserve">pelo método da equivalência patrimonial e não mais pela consolidação proporcional de ativos, passivos, receitas e despesas. Os efeitos de tal aplicação são </t>
  </si>
  <si>
    <t xml:space="preserve">demonstrados na nota explicativa de número 2.2 das Informações Trimestrais. Os resultados consolidados correspondem aos segmentos de varejo e consórcio. </t>
  </si>
  <si>
    <t>Para garantir a transparência e a abertura das informações, a Companhia manteve as demonstrações financeiras por segmento nos anexos.</t>
  </si>
  <si>
    <t>Obs.: Os números apresentados a partir do 1T12 já refletem tal aplicação.</t>
  </si>
  <si>
    <t>4T13</t>
  </si>
  <si>
    <t>Ações em Tesouraria</t>
  </si>
  <si>
    <t>1T14</t>
  </si>
  <si>
    <t>2T14</t>
  </si>
  <si>
    <t>3T14</t>
  </si>
  <si>
    <t>4T14</t>
  </si>
  <si>
    <t>1T15</t>
  </si>
  <si>
    <t>2T15</t>
  </si>
  <si>
    <t>3T15</t>
  </si>
  <si>
    <t>-</t>
  </si>
  <si>
    <t>4T15</t>
  </si>
  <si>
    <t>1T16</t>
  </si>
  <si>
    <t>2T16</t>
  </si>
  <si>
    <t>3T16</t>
  </si>
  <si>
    <t>4T16</t>
  </si>
</sst>
</file>

<file path=xl/styles.xml><?xml version="1.0" encoding="utf-8"?>
<styleSheet xmlns="http://schemas.openxmlformats.org/spreadsheetml/2006/main">
  <numFmts count="61">
    <numFmt numFmtId="41" formatCode="_-* #,##0_-;\-* #,##0_-;_-* &quot;-&quot;_-;_-@_-"/>
    <numFmt numFmtId="43" formatCode="_-* #,##0.00_-;\-* #,##0.00_-;_-* &quot;-&quot;??_-;_-@_-"/>
    <numFmt numFmtId="164" formatCode="&quot;R$ &quot;#,##0_);\(&quot;R$ &quot;#,##0\)"/>
    <numFmt numFmtId="165" formatCode="&quot;R$ &quot;#,##0_);[Red]\(&quot;R$ &quot;#,##0\)"/>
    <numFmt numFmtId="166" formatCode="_(* #,##0_);_(* \(#,##0\);_(* &quot;-&quot;_);_(@_)"/>
    <numFmt numFmtId="167" formatCode="_(&quot;R$ &quot;* #,##0.00_);_(&quot;R$ &quot;* \(#,##0.00\);_(&quot;R$ &quot;* &quot;-&quot;??_);_(@_)"/>
    <numFmt numFmtId="168" formatCode="_(* #,##0.00_);_(* \(#,##0.00\);_(* &quot;-&quot;??_);_(@_)"/>
    <numFmt numFmtId="169" formatCode="_(* #,##0.0_);_(* \(#,##0.0\);_(* &quot;-&quot;?_);_(@_)"/>
    <numFmt numFmtId="170" formatCode="0.0%"/>
    <numFmt numFmtId="171" formatCode="_-* #,##0_-;\-* #,##0_-;_-* &quot;-&quot;??_-;_-@_-"/>
    <numFmt numFmtId="172" formatCode="_(* #,##0.0_);_(* \(#,##0.0\);_(* &quot;-&quot;_);_(@_)"/>
    <numFmt numFmtId="173" formatCode="[Blue]General"/>
    <numFmt numFmtId="174" formatCode="_._.* #,##0.0_)_%;_._.* \(#,##0.0\)_%;_._.* \ .0_)_%"/>
    <numFmt numFmtId="175" formatCode="_._.* #,##0.000_)_%;_._.* \(#,##0.000\)_%;_._.* \ .000_)_%"/>
    <numFmt numFmtId="176" formatCode="_(* #,##0_);_(* \(#,##0\);_(* &quot;-&quot;??_);_(@_)"/>
    <numFmt numFmtId="177" formatCode="_._.&quot;R$ &quot;* #,##0.0_)_%;_._.&quot;R$ &quot;* \(#,##0.0\)_%;_._.&quot;R$ &quot;* \ .0_)_%"/>
    <numFmt numFmtId="178" formatCode="&quot;R$ &quot;* #,##0.00_);&quot;R$ &quot;* \(#,##0.00\)"/>
    <numFmt numFmtId="179" formatCode="_._.&quot;R$ &quot;* #,##0.000_)_%;_._.&quot;R$ &quot;* \(#,##0.000\)_%;_._.&quot;R$ &quot;* \ .000_)_%"/>
    <numFmt numFmtId="180" formatCode="_(* #,##0_);_(* \(#,##0\);_(* &quot;-o-&quot;_);_(@_)"/>
    <numFmt numFmtId="181" formatCode="_ * #,##0.00_ ;_ * \-#,##0.00_ ;_ * &quot;-&quot;??_ ;_ @_ "/>
    <numFmt numFmtId="182" formatCode="_([$€-2]* #,##0.00_);_([$€-2]* \(#,##0.00\);_([$€-2]* &quot;-&quot;??_)"/>
    <numFmt numFmtId="183" formatCode="#,#00"/>
    <numFmt numFmtId="184" formatCode="0."/>
    <numFmt numFmtId="185" formatCode="#,##0.00&quot; $&quot;;\-#,##0.00&quot; $&quot;"/>
    <numFmt numFmtId="186" formatCode="_ * #,##0_ ;_ * \-#,##0_ ;_ * &quot;-&quot;_ ;_ @_ "/>
    <numFmt numFmtId="187" formatCode="_ &quot;S/&quot;* #,##0_ ;_ &quot;S/&quot;* \-#,##0_ ;_ &quot;S/&quot;* &quot;-&quot;_ ;_ @_ "/>
    <numFmt numFmtId="188" formatCode="_ &quot;S/&quot;* #,##0.00_ ;_ &quot;S/&quot;* \-#,##0.00_ ;_ &quot;S/&quot;* &quot;-&quot;??_ ;_ @_ "/>
    <numFmt numFmtId="189" formatCode="#,##0.00\ &quot;F&quot;;[Red]\-#,##0.00\ &quot;F&quot;"/>
    <numFmt numFmtId="190" formatCode="_(0_)%;\(0\)%;\ \ _)\%"/>
    <numFmt numFmtId="191" formatCode="_._._(* 0_)%;_._.\(* 0\)%;_._._(* \ _)\%"/>
    <numFmt numFmtId="192" formatCode="&quot;R$ &quot;\ #,##0.00;[Red]&quot;R$ &quot;\ \-#,##0.00"/>
    <numFmt numFmtId="193" formatCode="0%_);\(0%\)"/>
    <numFmt numFmtId="194" formatCode="_(0.0_)%;\(0.0\)%;\ \ .0_)%"/>
    <numFmt numFmtId="195" formatCode="_._._(* 0.0_)%;_._.\(* 0.0\)%;_._._(* \ .0_)%"/>
    <numFmt numFmtId="196" formatCode="_(0.00_)%;\(0.00\)%;\ \ .00_)%"/>
    <numFmt numFmtId="197" formatCode="_._._(* 0.00_)%;_._.\(* 0.00\)%;_._._(* \ .00_)%"/>
    <numFmt numFmtId="198" formatCode="_(0.000_)%;\(0.000\)%;\ \ .000_)%"/>
    <numFmt numFmtId="199" formatCode="_._._(* 0.000_)%;_._.\(* 0.000\)%;_._._(* \ .000_)%"/>
    <numFmt numFmtId="200" formatCode="&quot;R&quot;\ #,##0;[Red]&quot;R&quot;\ \-#,##0"/>
    <numFmt numFmtId="201" formatCode="%#,#00"/>
    <numFmt numFmtId="202" formatCode="#.##000"/>
    <numFmt numFmtId="203" formatCode="#,"/>
    <numFmt numFmtId="204" formatCode="_-&quot;R$ &quot;* #,##0_-;\-&quot;R$ &quot;* #,##0_-;_-&quot;R$ &quot;* &quot;-&quot;_-;_-@_-"/>
    <numFmt numFmtId="205" formatCode="_-&quot;R$ &quot;* #,##0.00_-;\-&quot;R$ &quot;* #,##0.00_-;_-&quot;R$ &quot;* &quot;-&quot;??_-;_-@_-"/>
    <numFmt numFmtId="206" formatCode="_-* #,##0\ &quot;DM&quot;_-;\-* #,##0\ &quot;DM&quot;_-;_-* &quot;-&quot;\ &quot;DM&quot;_-;_-@_-"/>
    <numFmt numFmtId="207" formatCode="_-* #,##0\ &quot;zł&quot;_-;\-* #,##0\ &quot;zł&quot;_-;_-* &quot;-&quot;\ &quot;zł&quot;_-;_-@_-"/>
    <numFmt numFmtId="208" formatCode="_-* #,##0.00\ &quot;zł&quot;_-;\-* #,##0.00\ &quot;zł&quot;_-;_-* &quot;-&quot;??\ &quot;zł&quot;_-;_-@_-"/>
    <numFmt numFmtId="209" formatCode="_(* #,##0_);_(* \(#,##0\);_(* \ _)"/>
    <numFmt numFmtId="210" formatCode="_(* #,##0.0_);_(* \(#,##0.0\);_(* \ .0_)"/>
    <numFmt numFmtId="211" formatCode="_(* #,##0.00_);_(* \(#,##0.00\);_(* \ .00_)"/>
    <numFmt numFmtId="212" formatCode="_(* #,##0.000_);_(* \(#,##0.000\);_(* \ .000_)"/>
    <numFmt numFmtId="213" formatCode="&quot;R&quot;\ #,##0.00;[Red]&quot;R&quot;\ \-#,##0.00"/>
    <numFmt numFmtId="214" formatCode="_(&quot;R$ &quot;* #,##0_);_(&quot;R$ &quot;* \(#,##0\);_(&quot;R$ &quot;* \ _)"/>
    <numFmt numFmtId="215" formatCode="_(&quot;R$ &quot;* #,##0.0_);_(&quot;R$ &quot;* \(#,##0.0\);_(&quot;R$ &quot;* \ .0_)"/>
    <numFmt numFmtId="216" formatCode="_(&quot;R$ &quot;* #,##0.00_);_(&quot;R$ &quot;* \(#,##0.00\);_(&quot;R$ &quot;* \ .00_)"/>
    <numFmt numFmtId="217" formatCode="_(&quot;R$ &quot;* #,##0.000_);_(&quot;R$ &quot;* \(#,##0.000\);_(&quot;R$ &quot;* \ .000_)"/>
    <numFmt numFmtId="218" formatCode="0.0_)%;\(0.0\)%"/>
    <numFmt numFmtId="219" formatCode="_ &quot;\&quot;* #,##0_ ;_ &quot;\&quot;* \-#,##0_ ;_ &quot;\&quot;* &quot;-&quot;_ ;_ @_ "/>
    <numFmt numFmtId="220" formatCode="_-* #,##0.00000_-;\-* #,##0.00000_-;_-* &quot;-&quot;??_-;_-@_-"/>
    <numFmt numFmtId="221" formatCode="_(* #,##0.00_);_(* \(#,##0.00\);_(* &quot;-&quot;??_);_(@_)&quot;(em R$ milhões)&quot;"/>
    <numFmt numFmtId="222" formatCode="_(* #,##0.000_);_(* \(#,##0.000\);_(* &quot;-&quot;_);_(@_)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color indexed="8"/>
      <name val="Arial"/>
      <family val="2"/>
    </font>
    <font>
      <b/>
      <sz val="8"/>
      <color theme="0"/>
      <name val="Arial"/>
      <family val="2"/>
    </font>
    <font>
      <sz val="10"/>
      <name val="Courier"/>
      <family val="3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name val="Tms Rmn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name val="Helv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10"/>
      <name val="Times New Roman"/>
      <family val="1"/>
    </font>
    <font>
      <sz val="12"/>
      <color indexed="24"/>
      <name val="Arial"/>
      <family val="2"/>
    </font>
    <font>
      <sz val="10"/>
      <name val="BERNHARD"/>
    </font>
    <font>
      <b/>
      <sz val="14"/>
      <name val="Arial"/>
      <family val="2"/>
    </font>
    <font>
      <sz val="1"/>
      <color indexed="8"/>
      <name val="Courier"/>
      <family val="3"/>
    </font>
    <font>
      <sz val="11"/>
      <name val="??"/>
      <family val="3"/>
      <charset val="129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sz val="12"/>
      <name val="Courier"/>
      <family val="3"/>
    </font>
    <font>
      <b/>
      <sz val="12"/>
      <color indexed="62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12"/>
      <name val="Tahoma"/>
      <family val="2"/>
    </font>
    <font>
      <sz val="10"/>
      <color indexed="12"/>
      <name val="Arial"/>
      <family val="2"/>
    </font>
    <font>
      <sz val="11"/>
      <color indexed="20"/>
      <name val="Calibri"/>
      <family val="2"/>
    </font>
    <font>
      <sz val="10"/>
      <name val="Tahoma"/>
      <family val="2"/>
    </font>
    <font>
      <u/>
      <sz val="10"/>
      <color indexed="12"/>
      <name val="Arial"/>
      <family val="2"/>
    </font>
    <font>
      <u/>
      <sz val="12"/>
      <name val="Times New Roman"/>
      <family val="1"/>
    </font>
    <font>
      <sz val="10"/>
      <name val="Geneva"/>
    </font>
    <font>
      <sz val="10"/>
      <color indexed="8"/>
      <name val="Arial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2"/>
      <name val="Arial"/>
      <family val="2"/>
    </font>
    <font>
      <sz val="10"/>
      <name val="Arial CE"/>
    </font>
    <font>
      <sz val="8"/>
      <name val="Helv"/>
    </font>
    <font>
      <b/>
      <sz val="10"/>
      <name val="MS Sans Serif"/>
      <family val="2"/>
    </font>
    <font>
      <b/>
      <sz val="11"/>
      <color indexed="63"/>
      <name val="Calibri"/>
      <family val="2"/>
    </font>
    <font>
      <sz val="1"/>
      <color indexed="18"/>
      <name val="Courier"/>
      <family val="3"/>
    </font>
    <font>
      <b/>
      <i/>
      <sz val="14"/>
      <name val="Arial"/>
      <family val="2"/>
    </font>
    <font>
      <b/>
      <sz val="10"/>
      <name val="Tahoma"/>
      <family val="2"/>
    </font>
    <font>
      <b/>
      <sz val="10"/>
      <color indexed="18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0"/>
      <color indexed="10"/>
      <name val="Arial"/>
      <family val="2"/>
    </font>
    <font>
      <b/>
      <sz val="11"/>
      <name val="Times New Roman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8"/>
      <color indexed="12"/>
      <name val="Arial"/>
      <family val="2"/>
    </font>
    <font>
      <sz val="12"/>
      <name val="바탕체"/>
      <family val="1"/>
      <charset val="129"/>
    </font>
    <font>
      <sz val="11"/>
      <name val="돋움"/>
      <family val="3"/>
      <charset val="129"/>
    </font>
    <font>
      <b/>
      <sz val="8"/>
      <color indexed="8"/>
      <name val="Arial"/>
      <family val="2"/>
    </font>
    <font>
      <sz val="8"/>
      <color theme="0"/>
      <name val="Arial"/>
      <family val="2"/>
    </font>
    <font>
      <sz val="8"/>
      <color rgb="FFFFFFFF"/>
      <name val="Arial"/>
      <family val="2"/>
    </font>
    <font>
      <b/>
      <sz val="20"/>
      <color theme="3"/>
      <name val="Arial"/>
      <family val="2"/>
    </font>
    <font>
      <u/>
      <sz val="9.35"/>
      <color theme="10"/>
      <name val="Calibri"/>
      <family val="2"/>
    </font>
    <font>
      <sz val="8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44"/>
        <bgColor indexed="64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45"/>
      </patternFill>
    </fill>
    <fill>
      <patternFill patternType="solid">
        <fgColor indexed="5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rgb="FFA5A5A5"/>
      </bottom>
      <diagonal/>
    </border>
    <border>
      <left/>
      <right/>
      <top style="thin">
        <color rgb="FFA5A5A5"/>
      </top>
      <bottom/>
      <diagonal/>
    </border>
    <border>
      <left/>
      <right/>
      <top/>
      <bottom style="medium">
        <color theme="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rgb="FFA5A5A5"/>
      </top>
      <bottom style="thin">
        <color rgb="FFA5A5A5"/>
      </bottom>
      <diagonal/>
    </border>
  </borders>
  <cellStyleXfs count="514">
    <xf numFmtId="0" fontId="0" fillId="0" borderId="0"/>
    <xf numFmtId="168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1" fillId="12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2" borderId="0" applyNumberFormat="0" applyBorder="0" applyAlignment="0" applyProtection="0"/>
    <xf numFmtId="0" fontId="11" fillId="5" borderId="0" applyNumberFormat="0" applyBorder="0" applyAlignment="0" applyProtection="0"/>
    <xf numFmtId="173" fontId="4" fillId="13" borderId="3">
      <alignment horizontal="center" vertical="center"/>
    </xf>
    <xf numFmtId="173" fontId="4" fillId="13" borderId="3">
      <alignment horizontal="center" vertical="center"/>
    </xf>
    <xf numFmtId="173" fontId="4" fillId="13" borderId="3">
      <alignment horizontal="center" vertical="center"/>
    </xf>
    <xf numFmtId="173" fontId="4" fillId="13" borderId="3">
      <alignment horizontal="center" vertical="center"/>
    </xf>
    <xf numFmtId="173" fontId="4" fillId="13" borderId="3">
      <alignment horizontal="center" vertical="center"/>
    </xf>
    <xf numFmtId="0" fontId="12" fillId="0" borderId="0" applyNumberFormat="0" applyFill="0" applyBorder="0" applyAlignment="0" applyProtection="0"/>
    <xf numFmtId="0" fontId="13" fillId="14" borderId="0" applyNumberFormat="0" applyBorder="0" applyAlignment="0" applyProtection="0"/>
    <xf numFmtId="0" fontId="14" fillId="4" borderId="4" applyNumberFormat="0" applyAlignment="0" applyProtection="0"/>
    <xf numFmtId="0" fontId="15" fillId="10" borderId="5" applyNumberFormat="0" applyAlignment="0" applyProtection="0"/>
    <xf numFmtId="0" fontId="16" fillId="0" borderId="6" applyNumberFormat="0" applyFill="0" applyAlignment="0" applyProtection="0"/>
    <xf numFmtId="0" fontId="17" fillId="0" borderId="0" applyFill="0" applyBorder="0" applyProtection="0">
      <alignment horizontal="center"/>
      <protection locked="0"/>
    </xf>
    <xf numFmtId="0" fontId="18" fillId="0" borderId="0" applyFill="0" applyBorder="0" applyProtection="0">
      <alignment horizontal="center"/>
    </xf>
    <xf numFmtId="0" fontId="3" fillId="0" borderId="7">
      <alignment horizontal="center"/>
    </xf>
    <xf numFmtId="0" fontId="19" fillId="0" borderId="8"/>
    <xf numFmtId="174" fontId="20" fillId="0" borderId="0" applyFont="0" applyFill="0" applyBorder="0" applyAlignment="0" applyProtection="0"/>
    <xf numFmtId="39" fontId="21" fillId="0" borderId="0" applyFont="0" applyFill="0" applyBorder="0" applyAlignment="0" applyProtection="0"/>
    <xf numFmtId="175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23" fillId="0" borderId="0" applyFont="0" applyFill="0" applyBorder="0" applyAlignment="0" applyProtection="0"/>
    <xf numFmtId="3" fontId="24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6" fillId="0" borderId="0" applyFill="0" applyBorder="0" applyAlignment="0" applyProtection="0">
      <protection locked="0"/>
    </xf>
    <xf numFmtId="0" fontId="23" fillId="0" borderId="0"/>
    <xf numFmtId="0" fontId="19" fillId="0" borderId="8"/>
    <xf numFmtId="177" fontId="22" fillId="0" borderId="0" applyFont="0" applyFill="0" applyBorder="0" applyAlignment="0" applyProtection="0"/>
    <xf numFmtId="178" fontId="21" fillId="0" borderId="0" applyFont="0" applyFill="0" applyBorder="0" applyAlignment="0" applyProtection="0"/>
    <xf numFmtId="179" fontId="22" fillId="0" borderId="0" applyFont="0" applyFill="0" applyBorder="0" applyAlignment="0" applyProtection="0"/>
    <xf numFmtId="0" fontId="17" fillId="15" borderId="0" applyNumberFormat="0" applyFont="0" applyFill="0" applyBorder="0" applyProtection="0">
      <alignment horizontal="left"/>
    </xf>
    <xf numFmtId="0" fontId="27" fillId="0" borderId="0">
      <protection locked="0"/>
    </xf>
    <xf numFmtId="165" fontId="28" fillId="0" borderId="0">
      <protection locked="0"/>
    </xf>
    <xf numFmtId="180" fontId="17" fillId="0" borderId="9" applyNumberFormat="0" applyFont="0" applyFill="0" applyBorder="0" applyAlignment="0">
      <alignment horizontal="right" vertical="center"/>
    </xf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7" fillId="0" borderId="0">
      <protection locked="0"/>
    </xf>
    <xf numFmtId="0" fontId="4" fillId="0" borderId="0"/>
    <xf numFmtId="0" fontId="4" fillId="0" borderId="0"/>
    <xf numFmtId="0" fontId="4" fillId="0" borderId="0"/>
    <xf numFmtId="181" fontId="23" fillId="0" borderId="0" applyFont="0" applyFill="0" applyBorder="0" applyAlignment="0" applyProtection="0"/>
    <xf numFmtId="0" fontId="29" fillId="0" borderId="0">
      <protection locked="0"/>
    </xf>
    <xf numFmtId="0" fontId="29" fillId="0" borderId="0">
      <protection locked="0"/>
    </xf>
    <xf numFmtId="0" fontId="11" fillId="12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2" borderId="0" applyNumberFormat="0" applyBorder="0" applyAlignment="0" applyProtection="0"/>
    <xf numFmtId="0" fontId="11" fillId="19" borderId="0" applyNumberFormat="0" applyBorder="0" applyAlignment="0" applyProtection="0"/>
    <xf numFmtId="0" fontId="30" fillId="5" borderId="4" applyNumberFormat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39" fontId="31" fillId="0" borderId="0">
      <protection locked="0"/>
    </xf>
    <xf numFmtId="183" fontId="27" fillId="0" borderId="0">
      <protection locked="0"/>
    </xf>
    <xf numFmtId="38" fontId="2" fillId="15" borderId="0" applyNumberFormat="0" applyBorder="0" applyAlignment="0" applyProtection="0"/>
    <xf numFmtId="0" fontId="32" fillId="0" borderId="10" applyNumberFormat="0" applyBorder="0"/>
    <xf numFmtId="0" fontId="33" fillId="0" borderId="0" applyNumberFormat="0" applyFill="0" applyBorder="0" applyAlignment="0" applyProtection="0"/>
    <xf numFmtId="0" fontId="34" fillId="0" borderId="11" applyNumberFormat="0" applyAlignment="0" applyProtection="0">
      <alignment horizontal="left" vertical="center"/>
    </xf>
    <xf numFmtId="0" fontId="34" fillId="0" borderId="12">
      <alignment horizontal="left" vertical="center"/>
    </xf>
    <xf numFmtId="184" fontId="35" fillId="20" borderId="0">
      <alignment horizontal="left" vertical="top"/>
    </xf>
    <xf numFmtId="0" fontId="18" fillId="0" borderId="0" applyFill="0" applyAlignment="0" applyProtection="0">
      <protection locked="0"/>
    </xf>
    <xf numFmtId="0" fontId="18" fillId="0" borderId="10" applyFill="0" applyAlignment="0" applyProtection="0">
      <protection locked="0"/>
    </xf>
    <xf numFmtId="185" fontId="4" fillId="0" borderId="0">
      <protection locked="0"/>
    </xf>
    <xf numFmtId="185" fontId="4" fillId="0" borderId="0">
      <protection locked="0"/>
    </xf>
    <xf numFmtId="185" fontId="4" fillId="0" borderId="0">
      <protection locked="0"/>
    </xf>
    <xf numFmtId="185" fontId="4" fillId="0" borderId="0">
      <protection locked="0"/>
    </xf>
    <xf numFmtId="185" fontId="4" fillId="0" borderId="0">
      <protection locked="0"/>
    </xf>
    <xf numFmtId="185" fontId="4" fillId="0" borderId="0">
      <protection locked="0"/>
    </xf>
    <xf numFmtId="185" fontId="4" fillId="0" borderId="0">
      <protection locked="0"/>
    </xf>
    <xf numFmtId="185" fontId="4" fillId="0" borderId="0">
      <protection locked="0"/>
    </xf>
    <xf numFmtId="185" fontId="4" fillId="0" borderId="0">
      <protection locked="0"/>
    </xf>
    <xf numFmtId="185" fontId="4" fillId="0" borderId="0">
      <protection locked="0"/>
    </xf>
    <xf numFmtId="0" fontId="36" fillId="0" borderId="13" applyNumberFormat="0" applyFill="0" applyAlignment="0" applyProtection="0"/>
    <xf numFmtId="0" fontId="37" fillId="21" borderId="0" applyNumberFormat="0" applyBorder="0" applyAlignment="0" applyProtection="0"/>
    <xf numFmtId="0" fontId="8" fillId="0" borderId="0"/>
    <xf numFmtId="0" fontId="38" fillId="20" borderId="0">
      <alignment horizontal="left" wrapText="1" indent="2"/>
    </xf>
    <xf numFmtId="10" fontId="2" fillId="20" borderId="14" applyNumberFormat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26" fillId="0" borderId="0" applyFill="0" applyBorder="0" applyAlignment="0" applyProtection="0"/>
    <xf numFmtId="0" fontId="40" fillId="0" borderId="0" applyNumberFormat="0" applyFont="0" applyBorder="0" applyAlignment="0"/>
    <xf numFmtId="186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38" fontId="41" fillId="0" borderId="0" applyFont="0" applyFill="0" applyBorder="0" applyAlignment="0" applyProtection="0"/>
    <xf numFmtId="40" fontId="4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0" fillId="0" borderId="0" applyFont="0" applyFill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0" fontId="41" fillId="0" borderId="0" applyFont="0" applyFill="0" applyBorder="0" applyAlignment="0" applyProtection="0"/>
    <xf numFmtId="189" fontId="41" fillId="0" borderId="0" applyFont="0" applyFill="0" applyBorder="0" applyAlignment="0" applyProtection="0"/>
    <xf numFmtId="0" fontId="27" fillId="0" borderId="0">
      <protection locked="0"/>
    </xf>
    <xf numFmtId="0" fontId="43" fillId="9" borderId="0" applyNumberFormat="0" applyBorder="0" applyAlignment="0" applyProtection="0"/>
    <xf numFmtId="37" fontId="4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39" fontId="3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0" fontId="4" fillId="0" borderId="0"/>
    <xf numFmtId="0" fontId="2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37" fontId="4" fillId="0" borderId="0"/>
    <xf numFmtId="37" fontId="4" fillId="0" borderId="0"/>
    <xf numFmtId="37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4" fillId="0" borderId="0"/>
    <xf numFmtId="37" fontId="4" fillId="0" borderId="0"/>
    <xf numFmtId="37" fontId="4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6" fillId="0" borderId="0"/>
    <xf numFmtId="0" fontId="2" fillId="6" borderId="4" applyNumberFormat="0" applyFont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9" fillId="0" borderId="0"/>
    <xf numFmtId="190" fontId="22" fillId="0" borderId="0" applyFont="0" applyFill="0" applyBorder="0" applyAlignment="0" applyProtection="0"/>
    <xf numFmtId="191" fontId="20" fillId="0" borderId="0" applyFont="0" applyFill="0" applyBorder="0" applyAlignment="0" applyProtection="0"/>
    <xf numFmtId="192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94" fontId="22" fillId="0" borderId="0" applyFont="0" applyFill="0" applyBorder="0" applyAlignment="0" applyProtection="0"/>
    <xf numFmtId="195" fontId="20" fillId="0" borderId="0" applyFont="0" applyFill="0" applyBorder="0" applyAlignment="0" applyProtection="0"/>
    <xf numFmtId="186" fontId="4" fillId="0" borderId="0" applyFont="0" applyFill="0" applyBorder="0" applyAlignment="0" applyProtection="0"/>
    <xf numFmtId="196" fontId="22" fillId="0" borderId="0" applyFont="0" applyFill="0" applyBorder="0" applyAlignment="0" applyProtection="0"/>
    <xf numFmtId="197" fontId="20" fillId="0" borderId="0" applyFont="0" applyFill="0" applyBorder="0" applyAlignment="0" applyProtection="0"/>
    <xf numFmtId="181" fontId="4" fillId="0" borderId="0" applyFont="0" applyFill="0" applyBorder="0" applyAlignment="0" applyProtection="0"/>
    <xf numFmtId="198" fontId="22" fillId="0" borderId="0" applyFont="0" applyFill="0" applyBorder="0" applyAlignment="0" applyProtection="0"/>
    <xf numFmtId="199" fontId="20" fillId="0" borderId="0" applyFont="0" applyFill="0" applyBorder="0" applyAlignment="0" applyProtection="0"/>
    <xf numFmtId="20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201" fontId="27" fillId="0" borderId="0">
      <protection locked="0"/>
    </xf>
    <xf numFmtId="202" fontId="27" fillId="0" borderId="0">
      <protection locked="0"/>
    </xf>
    <xf numFmtId="9" fontId="42" fillId="0" borderId="0" applyFont="0" applyFill="0" applyBorder="0" applyAlignment="0" applyProtection="0">
      <alignment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7" fillId="0" borderId="0">
      <protection locked="0"/>
    </xf>
    <xf numFmtId="38" fontId="47" fillId="0" borderId="0"/>
    <xf numFmtId="0" fontId="48" fillId="0" borderId="0" applyNumberFormat="0" applyFill="0" applyBorder="0" applyAlignment="0" applyProtection="0"/>
    <xf numFmtId="0" fontId="49" fillId="4" borderId="15" applyNumberFormat="0" applyAlignment="0" applyProtection="0"/>
    <xf numFmtId="0" fontId="4" fillId="0" borderId="0">
      <alignment vertical="top" wrapText="1"/>
    </xf>
    <xf numFmtId="0" fontId="4" fillId="0" borderId="0">
      <alignment vertical="top" wrapText="1"/>
    </xf>
    <xf numFmtId="0" fontId="4" fillId="0" borderId="0">
      <alignment vertical="top" wrapText="1"/>
    </xf>
    <xf numFmtId="38" fontId="5" fillId="0" borderId="0" applyFont="0" applyFill="0" applyBorder="0" applyAlignment="0" applyProtection="0"/>
    <xf numFmtId="203" fontId="50" fillId="0" borderId="0">
      <protection locked="0"/>
    </xf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>
      <alignment vertical="top"/>
    </xf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74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1" fillId="0" borderId="16" applyProtection="0">
      <alignment horizontal="centerContinuous"/>
    </xf>
    <xf numFmtId="0" fontId="4" fillId="22" borderId="0"/>
    <xf numFmtId="0" fontId="17" fillId="0" borderId="17"/>
    <xf numFmtId="0" fontId="4" fillId="0" borderId="0"/>
    <xf numFmtId="0" fontId="4" fillId="0" borderId="0"/>
    <xf numFmtId="0" fontId="4" fillId="0" borderId="0"/>
    <xf numFmtId="181" fontId="23" fillId="0" borderId="0" applyFont="0" applyFill="0" applyBorder="0" applyAlignment="0" applyProtection="0"/>
    <xf numFmtId="0" fontId="19" fillId="0" borderId="0"/>
    <xf numFmtId="0" fontId="19" fillId="0" borderId="0"/>
    <xf numFmtId="0" fontId="18" fillId="0" borderId="0" applyFill="0" applyBorder="0" applyAlignment="0" applyProtection="0"/>
    <xf numFmtId="0" fontId="52" fillId="20" borderId="0">
      <alignment wrapText="1"/>
    </xf>
    <xf numFmtId="0" fontId="53" fillId="23" borderId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Fill="0" applyBorder="0" applyProtection="0">
      <alignment horizontal="left" vertical="top"/>
    </xf>
    <xf numFmtId="40" fontId="57" fillId="0" borderId="0"/>
    <xf numFmtId="0" fontId="58" fillId="0" borderId="18" applyNumberFormat="0" applyFill="0" applyAlignment="0" applyProtection="0"/>
    <xf numFmtId="0" fontId="59" fillId="0" borderId="19" applyNumberFormat="0" applyFill="0" applyAlignment="0" applyProtection="0"/>
    <xf numFmtId="0" fontId="60" fillId="0" borderId="20" applyNumberFormat="0" applyFill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203" fontId="29" fillId="0" borderId="0">
      <protection locked="0"/>
    </xf>
    <xf numFmtId="203" fontId="29" fillId="0" borderId="0">
      <protection locked="0"/>
    </xf>
    <xf numFmtId="185" fontId="4" fillId="0" borderId="21">
      <protection locked="0"/>
    </xf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7" fontId="2" fillId="24" borderId="0" applyNumberFormat="0" applyBorder="0" applyAlignment="0" applyProtection="0"/>
    <xf numFmtId="37" fontId="2" fillId="24" borderId="0" applyNumberFormat="0" applyBorder="0" applyAlignment="0" applyProtection="0"/>
    <xf numFmtId="37" fontId="2" fillId="24" borderId="0" applyNumberFormat="0" applyBorder="0" applyAlignment="0" applyProtection="0"/>
    <xf numFmtId="37" fontId="2" fillId="24" borderId="0" applyNumberFormat="0" applyBorder="0" applyAlignment="0" applyProtection="0"/>
    <xf numFmtId="37" fontId="2" fillId="24" borderId="0" applyNumberFormat="0" applyBorder="0" applyAlignment="0" applyProtection="0"/>
    <xf numFmtId="37" fontId="2" fillId="0" borderId="0"/>
    <xf numFmtId="37" fontId="2" fillId="24" borderId="0" applyNumberFormat="0" applyBorder="0" applyAlignment="0" applyProtection="0"/>
    <xf numFmtId="3" fontId="62" fillId="0" borderId="13" applyProtection="0"/>
    <xf numFmtId="204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7" fontId="46" fillId="0" borderId="0" applyFont="0" applyFill="0" applyBorder="0" applyAlignment="0" applyProtection="0"/>
    <xf numFmtId="208" fontId="46" fillId="0" borderId="0" applyFont="0" applyFill="0" applyBorder="0" applyAlignment="0" applyProtection="0"/>
    <xf numFmtId="209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1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3" fontId="4" fillId="0" borderId="0" applyFont="0" applyFill="0" applyBorder="0" applyAlignment="0" applyProtection="0"/>
    <xf numFmtId="214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6" fontId="20" fillId="0" borderId="0" applyFont="0" applyFill="0" applyBorder="0" applyAlignment="0" applyProtection="0"/>
    <xf numFmtId="217" fontId="20" fillId="0" borderId="0" applyFont="0" applyFill="0" applyBorder="0" applyAlignment="0" applyProtection="0"/>
    <xf numFmtId="21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86" fontId="63" fillId="0" borderId="0" applyFont="0" applyFill="0" applyBorder="0" applyAlignment="0" applyProtection="0"/>
    <xf numFmtId="181" fontId="63" fillId="0" borderId="0" applyFont="0" applyFill="0" applyBorder="0" applyAlignment="0" applyProtection="0"/>
    <xf numFmtId="219" fontId="63" fillId="0" borderId="0" applyFont="0" applyFill="0" applyBorder="0" applyAlignment="0" applyProtection="0"/>
    <xf numFmtId="219" fontId="64" fillId="0" borderId="0" applyFont="0" applyFill="0" applyBorder="0" applyAlignment="0" applyProtection="0"/>
    <xf numFmtId="0" fontId="4" fillId="0" borderId="0"/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1" fillId="0" borderId="0" applyFont="0" applyFill="0" applyBorder="0" applyAlignment="0" applyProtection="0"/>
    <xf numFmtId="0" fontId="2" fillId="0" borderId="0"/>
    <xf numFmtId="194" fontId="1" fillId="0" borderId="0" applyFont="0" applyFill="0" applyBorder="0" applyAlignment="0" applyProtection="0"/>
  </cellStyleXfs>
  <cellXfs count="28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43" fontId="2" fillId="0" borderId="0" xfId="1" applyNumberFormat="1" applyFont="1"/>
    <xf numFmtId="43" fontId="2" fillId="2" borderId="1" xfId="1" applyNumberFormat="1" applyFont="1" applyFill="1" applyBorder="1"/>
    <xf numFmtId="0" fontId="2" fillId="0" borderId="0" xfId="0" applyFont="1" applyBorder="1"/>
    <xf numFmtId="172" fontId="2" fillId="2" borderId="0" xfId="1" applyNumberFormat="1" applyFont="1" applyFill="1" applyBorder="1" applyAlignment="1">
      <alignment horizontal="right"/>
    </xf>
    <xf numFmtId="43" fontId="2" fillId="2" borderId="0" xfId="1" applyNumberFormat="1" applyFont="1" applyFill="1" applyBorder="1"/>
    <xf numFmtId="43" fontId="7" fillId="3" borderId="2" xfId="1" applyNumberFormat="1" applyFont="1" applyFill="1" applyBorder="1" applyAlignment="1">
      <alignment vertical="center"/>
    </xf>
    <xf numFmtId="43" fontId="3" fillId="0" borderId="0" xfId="1" applyNumberFormat="1" applyFont="1"/>
    <xf numFmtId="0" fontId="2" fillId="0" borderId="0" xfId="0" applyFont="1" applyFill="1"/>
    <xf numFmtId="0" fontId="2" fillId="0" borderId="0" xfId="0" applyFont="1" applyFill="1" applyAlignment="1">
      <alignment horizontal="right"/>
    </xf>
    <xf numFmtId="0" fontId="2" fillId="2" borderId="0" xfId="0" applyFont="1" applyFill="1" applyAlignment="1">
      <alignment horizontal="right"/>
    </xf>
    <xf numFmtId="43" fontId="2" fillId="0" borderId="0" xfId="1" applyNumberFormat="1" applyFont="1" applyFill="1"/>
    <xf numFmtId="0" fontId="3" fillId="0" borderId="0" xfId="0" applyFont="1" applyFill="1"/>
    <xf numFmtId="43" fontId="65" fillId="0" borderId="22" xfId="1" applyNumberFormat="1" applyFont="1" applyFill="1" applyBorder="1" applyAlignment="1"/>
    <xf numFmtId="43" fontId="2" fillId="0" borderId="0" xfId="1" applyNumberFormat="1" applyFont="1" applyFill="1" applyAlignment="1"/>
    <xf numFmtId="171" fontId="3" fillId="0" borderId="0" xfId="1" applyNumberFormat="1" applyFont="1" applyFill="1" applyAlignment="1">
      <alignment horizontal="left" indent="1"/>
    </xf>
    <xf numFmtId="0" fontId="2" fillId="0" borderId="0" xfId="0" applyFont="1" applyFill="1" applyAlignment="1">
      <alignment horizontal="right" vertical="center"/>
    </xf>
    <xf numFmtId="0" fontId="7" fillId="3" borderId="22" xfId="0" applyFont="1" applyFill="1" applyBorder="1" applyAlignment="1">
      <alignment horizontal="right"/>
    </xf>
    <xf numFmtId="220" fontId="66" fillId="3" borderId="22" xfId="1" applyNumberFormat="1" applyFont="1" applyFill="1" applyBorder="1" applyAlignment="1">
      <alignment vertical="center"/>
    </xf>
    <xf numFmtId="0" fontId="2" fillId="2" borderId="0" xfId="0" applyFont="1" applyFill="1"/>
    <xf numFmtId="172" fontId="2" fillId="2" borderId="0" xfId="0" applyNumberFormat="1" applyFont="1" applyFill="1" applyAlignment="1">
      <alignment horizontal="right"/>
    </xf>
    <xf numFmtId="43" fontId="6" fillId="2" borderId="0" xfId="1" applyNumberFormat="1" applyFont="1" applyFill="1" applyBorder="1" applyAlignment="1">
      <alignment horizontal="right"/>
    </xf>
    <xf numFmtId="43" fontId="6" fillId="0" borderId="0" xfId="1" applyNumberFormat="1" applyFont="1" applyFill="1" applyBorder="1" applyAlignment="1"/>
    <xf numFmtId="172" fontId="2" fillId="2" borderId="0" xfId="3" applyNumberFormat="1" applyFont="1" applyFill="1" applyAlignment="1">
      <alignment horizontal="right"/>
    </xf>
    <xf numFmtId="43" fontId="3" fillId="0" borderId="0" xfId="1" applyNumberFormat="1" applyFont="1" applyFill="1"/>
    <xf numFmtId="172" fontId="2" fillId="2" borderId="0" xfId="3" applyNumberFormat="1" applyFont="1" applyFill="1" applyBorder="1" applyAlignment="1">
      <alignment horizontal="right"/>
    </xf>
    <xf numFmtId="168" fontId="2" fillId="0" borderId="0" xfId="1" applyFont="1"/>
    <xf numFmtId="168" fontId="2" fillId="2" borderId="0" xfId="1" applyFont="1" applyFill="1" applyAlignment="1"/>
    <xf numFmtId="168" fontId="2" fillId="2" borderId="0" xfId="1" applyFont="1" applyFill="1"/>
    <xf numFmtId="170" fontId="2" fillId="2" borderId="0" xfId="2" applyNumberFormat="1" applyFont="1" applyFill="1"/>
    <xf numFmtId="168" fontId="7" fillId="3" borderId="23" xfId="1" applyFont="1" applyFill="1" applyBorder="1" applyAlignment="1">
      <alignment vertical="center"/>
    </xf>
    <xf numFmtId="0" fontId="2" fillId="2" borderId="0" xfId="0" applyFont="1" applyFill="1" applyBorder="1"/>
    <xf numFmtId="43" fontId="6" fillId="0" borderId="0" xfId="1" applyNumberFormat="1" applyFont="1" applyFill="1" applyAlignment="1">
      <alignment horizontal="left"/>
    </xf>
    <xf numFmtId="170" fontId="2" fillId="2" borderId="0" xfId="2" applyNumberFormat="1" applyFont="1" applyFill="1" applyBorder="1"/>
    <xf numFmtId="43" fontId="6" fillId="0" borderId="0" xfId="1" applyNumberFormat="1" applyFont="1" applyFill="1" applyBorder="1" applyAlignment="1">
      <alignment horizontal="left"/>
    </xf>
    <xf numFmtId="168" fontId="2" fillId="2" borderId="22" xfId="1" applyFont="1" applyFill="1" applyBorder="1" applyAlignment="1"/>
    <xf numFmtId="168" fontId="3" fillId="2" borderId="0" xfId="1" applyFont="1" applyFill="1" applyAlignment="1"/>
    <xf numFmtId="168" fontId="2" fillId="2" borderId="0" xfId="1" applyFont="1" applyFill="1" applyAlignment="1">
      <alignment wrapText="1"/>
    </xf>
    <xf numFmtId="0" fontId="67" fillId="25" borderId="24" xfId="0" applyFont="1" applyFill="1" applyBorder="1" applyAlignment="1">
      <alignment horizontal="center"/>
    </xf>
    <xf numFmtId="221" fontId="7" fillId="3" borderId="1" xfId="1" applyNumberFormat="1" applyFont="1" applyFill="1" applyBorder="1" applyAlignment="1">
      <alignment vertical="center"/>
    </xf>
    <xf numFmtId="0" fontId="67" fillId="25" borderId="25" xfId="0" applyFont="1" applyFill="1" applyBorder="1" applyAlignment="1">
      <alignment horizontal="center"/>
    </xf>
    <xf numFmtId="0" fontId="2" fillId="0" borderId="0" xfId="188" applyFont="1"/>
    <xf numFmtId="171" fontId="2" fillId="0" borderId="0" xfId="360" applyNumberFormat="1" applyFont="1" applyFill="1" applyAlignment="1">
      <alignment horizontal="right"/>
    </xf>
    <xf numFmtId="171" fontId="2" fillId="0" borderId="0" xfId="360" applyNumberFormat="1" applyFont="1" applyAlignment="1">
      <alignment horizontal="right"/>
    </xf>
    <xf numFmtId="43" fontId="2" fillId="0" borderId="0" xfId="360" applyNumberFormat="1" applyFont="1"/>
    <xf numFmtId="0" fontId="2" fillId="0" borderId="0" xfId="188" applyFont="1" applyFill="1"/>
    <xf numFmtId="43" fontId="2" fillId="0" borderId="0" xfId="360" applyNumberFormat="1" applyFont="1" applyAlignment="1">
      <alignment horizontal="right"/>
    </xf>
    <xf numFmtId="0" fontId="3" fillId="0" borderId="0" xfId="188" applyFont="1" applyFill="1"/>
    <xf numFmtId="0" fontId="3" fillId="0" borderId="0" xfId="188" applyFont="1"/>
    <xf numFmtId="172" fontId="2" fillId="0" borderId="0" xfId="360" applyNumberFormat="1" applyFont="1" applyAlignment="1">
      <alignment horizontal="right"/>
    </xf>
    <xf numFmtId="172" fontId="2" fillId="0" borderId="22" xfId="360" applyNumberFormat="1" applyFont="1" applyFill="1" applyBorder="1" applyAlignment="1">
      <alignment horizontal="right"/>
    </xf>
    <xf numFmtId="49" fontId="3" fillId="0" borderId="22" xfId="188" applyNumberFormat="1" applyFont="1" applyBorder="1"/>
    <xf numFmtId="49" fontId="2" fillId="0" borderId="0" xfId="188" applyNumberFormat="1" applyFont="1"/>
    <xf numFmtId="172" fontId="2" fillId="0" borderId="0" xfId="360" applyNumberFormat="1" applyFont="1" applyFill="1" applyAlignment="1">
      <alignment horizontal="right"/>
    </xf>
    <xf numFmtId="49" fontId="3" fillId="0" borderId="0" xfId="188" applyNumberFormat="1" applyFont="1"/>
    <xf numFmtId="43" fontId="3" fillId="0" borderId="0" xfId="360" applyNumberFormat="1" applyFont="1"/>
    <xf numFmtId="0" fontId="7" fillId="3" borderId="22" xfId="0" applyFont="1" applyFill="1" applyBorder="1" applyAlignment="1">
      <alignment horizontal="left"/>
    </xf>
    <xf numFmtId="171" fontId="3" fillId="0" borderId="0" xfId="360" applyNumberFormat="1" applyFont="1" applyFill="1" applyAlignment="1">
      <alignment horizontal="right"/>
    </xf>
    <xf numFmtId="17" fontId="7" fillId="3" borderId="22" xfId="360" applyNumberFormat="1" applyFont="1" applyFill="1" applyBorder="1" applyAlignment="1">
      <alignment horizontal="right"/>
    </xf>
    <xf numFmtId="0" fontId="68" fillId="0" borderId="0" xfId="0" applyFont="1"/>
    <xf numFmtId="0" fontId="68" fillId="0" borderId="26" xfId="0" applyFont="1" applyBorder="1"/>
    <xf numFmtId="0" fontId="68" fillId="0" borderId="0" xfId="475" applyFont="1" applyAlignment="1" applyProtection="1">
      <alignment horizontal="left" indent="1"/>
    </xf>
    <xf numFmtId="0" fontId="3" fillId="0" borderId="0" xfId="359" applyNumberFormat="1" applyFont="1" applyAlignment="1">
      <alignment horizontal="left"/>
    </xf>
    <xf numFmtId="0" fontId="3" fillId="0" borderId="22" xfId="359" applyNumberFormat="1" applyFont="1" applyBorder="1" applyAlignment="1">
      <alignment horizontal="left"/>
    </xf>
    <xf numFmtId="0" fontId="2" fillId="0" borderId="0" xfId="476" applyFont="1"/>
    <xf numFmtId="176" fontId="2" fillId="0" borderId="0" xfId="359" applyNumberFormat="1" applyFont="1" applyAlignment="1">
      <alignment horizontal="right"/>
    </xf>
    <xf numFmtId="0" fontId="2" fillId="2" borderId="0" xfId="359" applyNumberFormat="1" applyFont="1" applyFill="1" applyBorder="1" applyAlignment="1">
      <alignment horizontal="left" indent="3"/>
    </xf>
    <xf numFmtId="176" fontId="2" fillId="0" borderId="0" xfId="359" applyNumberFormat="1" applyFont="1" applyBorder="1" applyAlignment="1">
      <alignment horizontal="right"/>
    </xf>
    <xf numFmtId="0" fontId="2" fillId="0" borderId="0" xfId="359" applyNumberFormat="1" applyFont="1" applyAlignment="1">
      <alignment horizontal="left" indent="1"/>
    </xf>
    <xf numFmtId="176" fontId="3" fillId="0" borderId="0" xfId="359" applyNumberFormat="1" applyFont="1" applyAlignment="1">
      <alignment horizontal="right"/>
    </xf>
    <xf numFmtId="0" fontId="3" fillId="0" borderId="0" xfId="359" applyNumberFormat="1" applyFont="1" applyBorder="1" applyAlignment="1">
      <alignment horizontal="left"/>
    </xf>
    <xf numFmtId="172" fontId="3" fillId="0" borderId="22" xfId="476" applyNumberFormat="1" applyFont="1" applyFill="1" applyBorder="1"/>
    <xf numFmtId="172" fontId="3" fillId="2" borderId="0" xfId="476" applyNumberFormat="1" applyFont="1" applyFill="1" applyBorder="1"/>
    <xf numFmtId="166" fontId="2" fillId="0" borderId="0" xfId="476" applyNumberFormat="1" applyFont="1"/>
    <xf numFmtId="0" fontId="71" fillId="0" borderId="0" xfId="359" applyNumberFormat="1" applyFont="1" applyAlignment="1">
      <alignment horizontal="left" indent="1"/>
    </xf>
    <xf numFmtId="0" fontId="71" fillId="0" borderId="0" xfId="359" applyNumberFormat="1" applyFont="1" applyAlignment="1">
      <alignment horizontal="left"/>
    </xf>
    <xf numFmtId="172" fontId="2" fillId="0" borderId="0" xfId="0" applyNumberFormat="1" applyFont="1" applyFill="1"/>
    <xf numFmtId="166" fontId="3" fillId="0" borderId="22" xfId="0" applyNumberFormat="1" applyFont="1" applyBorder="1"/>
    <xf numFmtId="17" fontId="7" fillId="3" borderId="1" xfId="0" applyNumberFormat="1" applyFont="1" applyFill="1" applyBorder="1" applyAlignment="1">
      <alignment horizontal="right"/>
    </xf>
    <xf numFmtId="172" fontId="2" fillId="0" borderId="0" xfId="0" applyNumberFormat="1" applyFont="1"/>
    <xf numFmtId="170" fontId="2" fillId="0" borderId="0" xfId="2" applyNumberFormat="1" applyFont="1" applyAlignment="1">
      <alignment horizontal="right"/>
    </xf>
    <xf numFmtId="172" fontId="3" fillId="0" borderId="0" xfId="359" applyNumberFormat="1" applyFont="1" applyBorder="1" applyAlignment="1">
      <alignment horizontal="left"/>
    </xf>
    <xf numFmtId="170" fontId="3" fillId="2" borderId="22" xfId="2" applyNumberFormat="1" applyFont="1" applyFill="1" applyBorder="1" applyAlignment="1">
      <alignment horizontal="right"/>
    </xf>
    <xf numFmtId="0" fontId="7" fillId="3" borderId="1" xfId="204" applyFont="1" applyFill="1" applyBorder="1" applyAlignment="1">
      <alignment horizontal="right"/>
    </xf>
    <xf numFmtId="172" fontId="2" fillId="0" borderId="0" xfId="204" applyNumberFormat="1" applyFont="1" applyFill="1"/>
    <xf numFmtId="172" fontId="2" fillId="2" borderId="0" xfId="204" applyNumberFormat="1" applyFont="1" applyFill="1"/>
    <xf numFmtId="0" fontId="2" fillId="0" borderId="0" xfId="204" applyFont="1"/>
    <xf numFmtId="166" fontId="3" fillId="2" borderId="22" xfId="204" applyNumberFormat="1" applyFont="1" applyFill="1" applyBorder="1"/>
    <xf numFmtId="0" fontId="7" fillId="3" borderId="23" xfId="359" applyNumberFormat="1" applyFont="1" applyFill="1" applyBorder="1" applyAlignment="1">
      <alignment horizontal="left" vertical="center"/>
    </xf>
    <xf numFmtId="170" fontId="6" fillId="2" borderId="0" xfId="2" applyNumberFormat="1" applyFont="1" applyFill="1" applyBorder="1" applyAlignment="1">
      <alignment horizontal="right"/>
    </xf>
    <xf numFmtId="0" fontId="7" fillId="3" borderId="23" xfId="359" applyNumberFormat="1" applyFont="1" applyFill="1" applyBorder="1" applyAlignment="1">
      <alignment horizontal="left" vertical="center"/>
    </xf>
    <xf numFmtId="172" fontId="2" fillId="0" borderId="0" xfId="202" applyNumberFormat="1" applyFont="1" applyFill="1" applyAlignment="1">
      <alignment horizontal="right"/>
    </xf>
    <xf numFmtId="172" fontId="2" fillId="2" borderId="0" xfId="202" applyNumberFormat="1" applyFont="1" applyFill="1" applyAlignment="1">
      <alignment horizontal="right"/>
    </xf>
    <xf numFmtId="172" fontId="3" fillId="0" borderId="0" xfId="476" applyNumberFormat="1" applyFont="1" applyFill="1" applyBorder="1"/>
    <xf numFmtId="0" fontId="7" fillId="3" borderId="23" xfId="359" applyNumberFormat="1" applyFont="1" applyFill="1" applyBorder="1" applyAlignment="1">
      <alignment horizontal="left" vertical="center"/>
    </xf>
    <xf numFmtId="0" fontId="7" fillId="3" borderId="23" xfId="359" applyNumberFormat="1" applyFont="1" applyFill="1" applyBorder="1" applyAlignment="1">
      <alignment horizontal="left" vertical="center"/>
    </xf>
    <xf numFmtId="172" fontId="2" fillId="26" borderId="22" xfId="3" applyNumberFormat="1" applyFont="1" applyFill="1" applyBorder="1" applyAlignment="1">
      <alignment horizontal="right"/>
    </xf>
    <xf numFmtId="0" fontId="7" fillId="3" borderId="23" xfId="359" applyNumberFormat="1" applyFont="1" applyFill="1" applyBorder="1" applyAlignment="1">
      <alignment horizontal="left" vertical="center"/>
    </xf>
    <xf numFmtId="172" fontId="2" fillId="27" borderId="0" xfId="3" applyNumberFormat="1" applyFont="1" applyFill="1" applyBorder="1" applyAlignment="1">
      <alignment horizontal="right"/>
    </xf>
    <xf numFmtId="172" fontId="2" fillId="27" borderId="0" xfId="1" applyNumberFormat="1" applyFont="1" applyFill="1" applyBorder="1" applyAlignment="1">
      <alignment horizontal="right"/>
    </xf>
    <xf numFmtId="172" fontId="2" fillId="27" borderId="22" xfId="3" applyNumberFormat="1" applyFont="1" applyFill="1" applyBorder="1" applyAlignment="1">
      <alignment horizontal="right"/>
    </xf>
    <xf numFmtId="0" fontId="2" fillId="27" borderId="0" xfId="0" applyFont="1" applyFill="1"/>
    <xf numFmtId="170" fontId="2" fillId="27" borderId="0" xfId="2" applyNumberFormat="1" applyFont="1" applyFill="1"/>
    <xf numFmtId="170" fontId="2" fillId="27" borderId="0" xfId="2" applyNumberFormat="1" applyFont="1" applyFill="1" applyBorder="1"/>
    <xf numFmtId="170" fontId="2" fillId="27" borderId="1" xfId="2" applyNumberFormat="1" applyFont="1" applyFill="1" applyBorder="1" applyAlignment="1">
      <alignment horizontal="right"/>
    </xf>
    <xf numFmtId="172" fontId="2" fillId="0" borderId="0" xfId="1" applyNumberFormat="1" applyFont="1" applyFill="1" applyAlignment="1">
      <alignment horizontal="left"/>
    </xf>
    <xf numFmtId="172" fontId="2" fillId="2" borderId="0" xfId="1" applyNumberFormat="1" applyFont="1" applyFill="1" applyAlignment="1">
      <alignment horizontal="left"/>
    </xf>
    <xf numFmtId="172" fontId="2" fillId="27" borderId="0" xfId="3" applyNumberFormat="1" applyFont="1" applyFill="1" applyBorder="1" applyAlignment="1">
      <alignment horizontal="right" indent="2"/>
    </xf>
    <xf numFmtId="172" fontId="2" fillId="27" borderId="0" xfId="1" applyNumberFormat="1" applyFont="1" applyFill="1" applyBorder="1" applyAlignment="1">
      <alignment horizontal="right" indent="2"/>
    </xf>
    <xf numFmtId="172" fontId="2" fillId="27" borderId="22" xfId="3" applyNumberFormat="1" applyFont="1" applyFill="1" applyBorder="1" applyAlignment="1">
      <alignment horizontal="right" indent="2"/>
    </xf>
    <xf numFmtId="172" fontId="2" fillId="2" borderId="0" xfId="0" applyNumberFormat="1" applyFont="1" applyFill="1"/>
    <xf numFmtId="0" fontId="7" fillId="3" borderId="23" xfId="359" applyNumberFormat="1" applyFont="1" applyFill="1" applyBorder="1" applyAlignment="1">
      <alignment horizontal="left" vertical="center"/>
    </xf>
    <xf numFmtId="43" fontId="2" fillId="2" borderId="27" xfId="1" applyNumberFormat="1" applyFont="1" applyFill="1" applyBorder="1"/>
    <xf numFmtId="171" fontId="2" fillId="2" borderId="27" xfId="1" applyNumberFormat="1" applyFont="1" applyFill="1" applyBorder="1" applyAlignment="1">
      <alignment horizontal="right"/>
    </xf>
    <xf numFmtId="166" fontId="3" fillId="0" borderId="28" xfId="0" applyNumberFormat="1" applyFont="1" applyBorder="1" applyAlignment="1">
      <alignment horizontal="right"/>
    </xf>
    <xf numFmtId="172" fontId="2" fillId="0" borderId="0" xfId="0" applyNumberFormat="1" applyFont="1" applyFill="1" applyBorder="1" applyAlignment="1">
      <alignment horizontal="right"/>
    </xf>
    <xf numFmtId="171" fontId="2" fillId="2" borderId="0" xfId="1" applyNumberFormat="1" applyFont="1" applyFill="1" applyBorder="1" applyAlignment="1">
      <alignment horizontal="right"/>
    </xf>
    <xf numFmtId="172" fontId="2" fillId="2" borderId="0" xfId="2" applyNumberFormat="1" applyFont="1" applyFill="1" applyBorder="1" applyAlignment="1">
      <alignment horizontal="right"/>
    </xf>
    <xf numFmtId="172" fontId="2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right"/>
    </xf>
    <xf numFmtId="0" fontId="7" fillId="3" borderId="2" xfId="0" applyFont="1" applyFill="1" applyBorder="1" applyAlignment="1">
      <alignment horizontal="right"/>
    </xf>
    <xf numFmtId="168" fontId="2" fillId="2" borderId="1" xfId="1" applyFont="1" applyFill="1" applyBorder="1" applyAlignment="1"/>
    <xf numFmtId="0" fontId="2" fillId="2" borderId="0" xfId="2" applyNumberFormat="1" applyFont="1" applyFill="1" applyBorder="1" applyAlignment="1">
      <alignment horizontal="right"/>
    </xf>
    <xf numFmtId="170" fontId="2" fillId="0" borderId="1" xfId="2" applyNumberFormat="1" applyFont="1" applyFill="1" applyBorder="1" applyAlignment="1">
      <alignment horizontal="right"/>
    </xf>
    <xf numFmtId="170" fontId="2" fillId="0" borderId="0" xfId="2" applyNumberFormat="1" applyFont="1" applyFill="1" applyBorder="1"/>
    <xf numFmtId="170" fontId="2" fillId="0" borderId="0" xfId="2" applyNumberFormat="1" applyFont="1" applyFill="1"/>
    <xf numFmtId="172" fontId="2" fillId="0" borderId="22" xfId="3" applyNumberFormat="1" applyFont="1" applyFill="1" applyBorder="1" applyAlignment="1">
      <alignment horizontal="right"/>
    </xf>
    <xf numFmtId="172" fontId="2" fillId="0" borderId="0" xfId="1" applyNumberFormat="1" applyFont="1" applyFill="1" applyAlignment="1"/>
    <xf numFmtId="166" fontId="2" fillId="0" borderId="0" xfId="3" applyNumberFormat="1" applyFont="1" applyFill="1" applyBorder="1" applyAlignment="1">
      <alignment horizontal="right"/>
    </xf>
    <xf numFmtId="168" fontId="2" fillId="0" borderId="0" xfId="1" applyFont="1" applyFill="1" applyAlignment="1"/>
    <xf numFmtId="0" fontId="2" fillId="0" borderId="0" xfId="0" applyFont="1"/>
    <xf numFmtId="170" fontId="2" fillId="2" borderId="1" xfId="2" applyNumberFormat="1" applyFont="1" applyFill="1" applyBorder="1" applyAlignment="1">
      <alignment horizontal="right"/>
    </xf>
    <xf numFmtId="170" fontId="2" fillId="2" borderId="0" xfId="2" applyNumberFormat="1" applyFont="1" applyFill="1" applyBorder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right"/>
    </xf>
    <xf numFmtId="0" fontId="2" fillId="2" borderId="0" xfId="0" applyFont="1" applyFill="1" applyAlignment="1">
      <alignment horizontal="right"/>
    </xf>
    <xf numFmtId="170" fontId="2" fillId="2" borderId="0" xfId="2" applyNumberFormat="1" applyFont="1" applyFill="1" applyAlignment="1">
      <alignment horizontal="right"/>
    </xf>
    <xf numFmtId="172" fontId="2" fillId="2" borderId="0" xfId="3" applyNumberFormat="1" applyFont="1" applyFill="1" applyBorder="1" applyAlignment="1">
      <alignment horizontal="right"/>
    </xf>
    <xf numFmtId="168" fontId="2" fillId="2" borderId="0" xfId="1" applyFont="1" applyFill="1" applyAlignment="1"/>
    <xf numFmtId="172" fontId="2" fillId="2" borderId="22" xfId="3" applyNumberFormat="1" applyFont="1" applyFill="1" applyBorder="1" applyAlignment="1">
      <alignment horizontal="right"/>
    </xf>
    <xf numFmtId="172" fontId="2" fillId="2" borderId="0" xfId="1" applyNumberFormat="1" applyFont="1" applyFill="1" applyAlignment="1"/>
    <xf numFmtId="166" fontId="2" fillId="2" borderId="0" xfId="3" applyNumberFormat="1" applyFont="1" applyFill="1" applyBorder="1" applyAlignment="1">
      <alignment horizontal="right"/>
    </xf>
    <xf numFmtId="0" fontId="67" fillId="25" borderId="24" xfId="0" applyFont="1" applyFill="1" applyBorder="1" applyAlignment="1">
      <alignment horizontal="center"/>
    </xf>
    <xf numFmtId="0" fontId="67" fillId="25" borderId="25" xfId="0" applyFont="1" applyFill="1" applyBorder="1" applyAlignment="1">
      <alignment horizontal="center"/>
    </xf>
    <xf numFmtId="172" fontId="2" fillId="2" borderId="0" xfId="0" applyNumberFormat="1" applyFont="1" applyFill="1"/>
    <xf numFmtId="172" fontId="2" fillId="0" borderId="0" xfId="0" applyNumberFormat="1" applyFont="1"/>
    <xf numFmtId="172" fontId="2" fillId="0" borderId="0" xfId="3" applyNumberFormat="1" applyFont="1" applyFill="1" applyBorder="1" applyAlignment="1">
      <alignment horizontal="right"/>
    </xf>
    <xf numFmtId="172" fontId="2" fillId="0" borderId="0" xfId="1" applyNumberFormat="1" applyFont="1" applyFill="1" applyBorder="1" applyAlignment="1">
      <alignment horizontal="right"/>
    </xf>
    <xf numFmtId="170" fontId="2" fillId="2" borderId="1" xfId="2" applyNumberFormat="1" applyFont="1" applyFill="1" applyBorder="1" applyAlignment="1">
      <alignment horizontal="right"/>
    </xf>
    <xf numFmtId="170" fontId="2" fillId="2" borderId="0" xfId="2" applyNumberFormat="1" applyFont="1" applyFill="1" applyBorder="1" applyAlignment="1">
      <alignment horizontal="right"/>
    </xf>
    <xf numFmtId="170" fontId="2" fillId="2" borderId="0" xfId="2" applyNumberFormat="1" applyFont="1" applyFill="1" applyAlignment="1">
      <alignment horizontal="right"/>
    </xf>
    <xf numFmtId="172" fontId="2" fillId="2" borderId="0" xfId="3" applyNumberFormat="1" applyFont="1" applyFill="1" applyBorder="1" applyAlignment="1">
      <alignment horizontal="right"/>
    </xf>
    <xf numFmtId="172" fontId="2" fillId="2" borderId="22" xfId="3" applyNumberFormat="1" applyFont="1" applyFill="1" applyBorder="1" applyAlignment="1">
      <alignment horizontal="right"/>
    </xf>
    <xf numFmtId="172" fontId="2" fillId="2" borderId="0" xfId="1" applyNumberFormat="1" applyFont="1" applyFill="1" applyAlignment="1"/>
    <xf numFmtId="172" fontId="2" fillId="0" borderId="0" xfId="3" applyNumberFormat="1" applyFont="1" applyFill="1" applyBorder="1" applyAlignment="1">
      <alignment horizontal="right"/>
    </xf>
    <xf numFmtId="170" fontId="2" fillId="2" borderId="1" xfId="2" applyNumberFormat="1" applyFont="1" applyFill="1" applyBorder="1" applyAlignment="1">
      <alignment horizontal="right"/>
    </xf>
    <xf numFmtId="170" fontId="2" fillId="2" borderId="0" xfId="2" applyNumberFormat="1" applyFont="1" applyFill="1" applyBorder="1" applyAlignment="1">
      <alignment horizontal="right"/>
    </xf>
    <xf numFmtId="170" fontId="2" fillId="2" borderId="0" xfId="2" applyNumberFormat="1" applyFont="1" applyFill="1" applyAlignment="1">
      <alignment horizontal="right"/>
    </xf>
    <xf numFmtId="172" fontId="2" fillId="2" borderId="0" xfId="3" applyNumberFormat="1" applyFont="1" applyFill="1" applyBorder="1" applyAlignment="1">
      <alignment horizontal="right"/>
    </xf>
    <xf numFmtId="172" fontId="2" fillId="2" borderId="22" xfId="3" applyNumberFormat="1" applyFont="1" applyFill="1" applyBorder="1" applyAlignment="1">
      <alignment horizontal="right"/>
    </xf>
    <xf numFmtId="172" fontId="2" fillId="2" borderId="0" xfId="1" applyNumberFormat="1" applyFont="1" applyFill="1" applyAlignment="1"/>
    <xf numFmtId="172" fontId="2" fillId="0" borderId="0" xfId="3" applyNumberFormat="1" applyFont="1" applyFill="1" applyBorder="1" applyAlignment="1">
      <alignment horizontal="right"/>
    </xf>
    <xf numFmtId="0" fontId="2" fillId="0" borderId="0" xfId="0" applyFont="1"/>
    <xf numFmtId="170" fontId="2" fillId="2" borderId="1" xfId="2" applyNumberFormat="1" applyFont="1" applyFill="1" applyBorder="1" applyAlignment="1">
      <alignment horizontal="right"/>
    </xf>
    <xf numFmtId="170" fontId="2" fillId="2" borderId="0" xfId="2" applyNumberFormat="1" applyFont="1" applyFill="1" applyBorder="1" applyAlignment="1">
      <alignment horizontal="right"/>
    </xf>
    <xf numFmtId="0" fontId="2" fillId="0" borderId="0" xfId="0" applyFont="1" applyFill="1"/>
    <xf numFmtId="0" fontId="2" fillId="2" borderId="0" xfId="0" applyFont="1" applyFill="1"/>
    <xf numFmtId="170" fontId="2" fillId="2" borderId="0" xfId="2" applyNumberFormat="1" applyFont="1" applyFill="1" applyAlignment="1">
      <alignment horizontal="right"/>
    </xf>
    <xf numFmtId="0" fontId="2" fillId="2" borderId="0" xfId="0" applyFont="1" applyFill="1" applyBorder="1"/>
    <xf numFmtId="172" fontId="2" fillId="2" borderId="22" xfId="3" applyNumberFormat="1" applyFont="1" applyFill="1" applyBorder="1" applyAlignment="1">
      <alignment horizontal="right"/>
    </xf>
    <xf numFmtId="172" fontId="2" fillId="2" borderId="0" xfId="1" applyNumberFormat="1" applyFont="1" applyFill="1" applyAlignment="1"/>
    <xf numFmtId="172" fontId="2" fillId="2" borderId="0" xfId="0" applyNumberFormat="1" applyFont="1" applyFill="1"/>
    <xf numFmtId="43" fontId="2" fillId="0" borderId="0" xfId="1" applyNumberFormat="1" applyFont="1" applyFill="1" applyAlignment="1"/>
    <xf numFmtId="0" fontId="7" fillId="3" borderId="22" xfId="0" applyFont="1" applyFill="1" applyBorder="1" applyAlignment="1">
      <alignment horizontal="right"/>
    </xf>
    <xf numFmtId="43" fontId="72" fillId="0" borderId="0" xfId="1" applyNumberFormat="1" applyFont="1"/>
    <xf numFmtId="43" fontId="2" fillId="0" borderId="0" xfId="1" applyNumberFormat="1" applyFont="1" applyFill="1" applyAlignment="1"/>
    <xf numFmtId="0" fontId="2" fillId="0" borderId="0" xfId="0" applyFont="1" applyFill="1"/>
    <xf numFmtId="43" fontId="2" fillId="0" borderId="0" xfId="1" applyNumberFormat="1" applyFont="1" applyFill="1" applyAlignment="1"/>
    <xf numFmtId="0" fontId="2" fillId="0" borderId="0" xfId="0" applyFont="1" applyFill="1"/>
    <xf numFmtId="43" fontId="2" fillId="0" borderId="0" xfId="1" applyNumberFormat="1" applyFont="1" applyFill="1" applyAlignment="1"/>
    <xf numFmtId="0" fontId="2" fillId="0" borderId="0" xfId="0" applyFont="1" applyFill="1"/>
    <xf numFmtId="43" fontId="2" fillId="0" borderId="0" xfId="1" applyNumberFormat="1" applyFont="1" applyFill="1" applyAlignment="1"/>
    <xf numFmtId="43" fontId="2" fillId="0" borderId="0" xfId="1" applyNumberFormat="1" applyFont="1" applyFill="1" applyAlignment="1"/>
    <xf numFmtId="0" fontId="7" fillId="3" borderId="22" xfId="0" applyFont="1" applyFill="1" applyBorder="1" applyAlignment="1">
      <alignment horizontal="right"/>
    </xf>
    <xf numFmtId="170" fontId="2" fillId="2" borderId="0" xfId="2" applyNumberFormat="1" applyFont="1" applyFill="1" applyAlignment="1">
      <alignment horizontal="right"/>
    </xf>
    <xf numFmtId="170" fontId="3" fillId="2" borderId="0" xfId="2" applyNumberFormat="1" applyFont="1" applyFill="1" applyAlignment="1">
      <alignment horizontal="right"/>
    </xf>
    <xf numFmtId="43" fontId="6" fillId="0" borderId="0" xfId="1" applyNumberFormat="1" applyFont="1" applyFill="1" applyBorder="1" applyAlignment="1">
      <alignment horizontal="right"/>
    </xf>
    <xf numFmtId="43" fontId="6" fillId="2" borderId="0" xfId="1" applyNumberFormat="1" applyFont="1" applyFill="1" applyBorder="1" applyAlignment="1">
      <alignment horizontal="right"/>
    </xf>
    <xf numFmtId="172" fontId="3" fillId="2" borderId="22" xfId="3" applyNumberFormat="1" applyFont="1" applyFill="1" applyBorder="1" applyAlignment="1">
      <alignment horizontal="right"/>
    </xf>
    <xf numFmtId="172" fontId="2" fillId="2" borderId="0" xfId="3" applyNumberFormat="1" applyFont="1" applyFill="1" applyAlignment="1">
      <alignment horizontal="right"/>
    </xf>
    <xf numFmtId="172" fontId="3" fillId="2" borderId="0" xfId="3" applyNumberFormat="1" applyFont="1" applyFill="1" applyAlignment="1">
      <alignment horizontal="right"/>
    </xf>
    <xf numFmtId="0" fontId="7" fillId="3" borderId="22" xfId="3" applyFont="1" applyFill="1" applyBorder="1" applyAlignment="1">
      <alignment horizontal="right" vertical="center"/>
    </xf>
    <xf numFmtId="172" fontId="2" fillId="0" borderId="0" xfId="3" applyNumberFormat="1" applyFont="1" applyFill="1" applyAlignment="1">
      <alignment horizontal="right"/>
    </xf>
    <xf numFmtId="172" fontId="2" fillId="2" borderId="0" xfId="3" applyNumberFormat="1" applyFont="1" applyFill="1" applyAlignment="1">
      <alignment horizontal="right"/>
    </xf>
    <xf numFmtId="172" fontId="2" fillId="2" borderId="0" xfId="3" applyNumberFormat="1" applyFont="1" applyFill="1" applyAlignment="1">
      <alignment horizontal="right"/>
    </xf>
    <xf numFmtId="172" fontId="2" fillId="2" borderId="0" xfId="3" applyNumberFormat="1" applyFont="1" applyFill="1" applyAlignment="1">
      <alignment horizontal="right"/>
    </xf>
    <xf numFmtId="172" fontId="2" fillId="2" borderId="0" xfId="3" applyNumberFormat="1" applyFont="1" applyFill="1" applyAlignment="1">
      <alignment horizontal="right"/>
    </xf>
    <xf numFmtId="170" fontId="2" fillId="2" borderId="0" xfId="2" applyNumberFormat="1" applyFont="1" applyFill="1" applyAlignment="1">
      <alignment horizontal="right"/>
    </xf>
    <xf numFmtId="170" fontId="3" fillId="2" borderId="0" xfId="2" applyNumberFormat="1" applyFont="1" applyFill="1" applyAlignment="1">
      <alignment horizontal="right"/>
    </xf>
    <xf numFmtId="172" fontId="2" fillId="2" borderId="0" xfId="3" applyNumberFormat="1" applyFont="1" applyFill="1" applyAlignment="1">
      <alignment horizontal="right"/>
    </xf>
    <xf numFmtId="172" fontId="2" fillId="2" borderId="0" xfId="3" applyNumberFormat="1" applyFont="1" applyFill="1" applyBorder="1" applyAlignment="1">
      <alignment horizontal="right"/>
    </xf>
    <xf numFmtId="17" fontId="7" fillId="3" borderId="22" xfId="360" applyNumberFormat="1" applyFont="1" applyFill="1" applyBorder="1" applyAlignment="1">
      <alignment horizontal="right"/>
    </xf>
    <xf numFmtId="170" fontId="3" fillId="2" borderId="22" xfId="2" applyNumberFormat="1" applyFont="1" applyFill="1" applyBorder="1" applyAlignment="1">
      <alignment horizontal="right"/>
    </xf>
    <xf numFmtId="172" fontId="2" fillId="0" borderId="0" xfId="3" applyNumberFormat="1" applyFont="1" applyFill="1" applyBorder="1" applyAlignment="1">
      <alignment horizontal="right"/>
    </xf>
    <xf numFmtId="0" fontId="3" fillId="0" borderId="0" xfId="188" applyFont="1"/>
    <xf numFmtId="172" fontId="2" fillId="0" borderId="22" xfId="360" applyNumberFormat="1" applyFont="1" applyFill="1" applyBorder="1" applyAlignment="1">
      <alignment horizontal="right"/>
    </xf>
    <xf numFmtId="172" fontId="2" fillId="0" borderId="0" xfId="360" applyNumberFormat="1" applyFont="1" applyFill="1" applyAlignment="1">
      <alignment horizontal="right"/>
    </xf>
    <xf numFmtId="0" fontId="2" fillId="0" borderId="0" xfId="188" applyFont="1"/>
    <xf numFmtId="172" fontId="2" fillId="0" borderId="22" xfId="360" applyNumberFormat="1" applyFont="1" applyFill="1" applyBorder="1" applyAlignment="1">
      <alignment horizontal="right"/>
    </xf>
    <xf numFmtId="172" fontId="2" fillId="0" borderId="0" xfId="360" applyNumberFormat="1" applyFont="1" applyFill="1" applyAlignment="1">
      <alignment horizontal="right"/>
    </xf>
    <xf numFmtId="0" fontId="2" fillId="0" borderId="0" xfId="188" applyFont="1"/>
    <xf numFmtId="172" fontId="2" fillId="0" borderId="0" xfId="360" applyNumberFormat="1" applyFont="1" applyFill="1" applyAlignment="1">
      <alignment horizontal="right"/>
    </xf>
    <xf numFmtId="171" fontId="2" fillId="0" borderId="0" xfId="360" applyNumberFormat="1" applyFont="1" applyFill="1" applyAlignment="1">
      <alignment horizontal="right"/>
    </xf>
    <xf numFmtId="172" fontId="2" fillId="0" borderId="0" xfId="360" applyNumberFormat="1" applyFont="1" applyAlignment="1">
      <alignment horizontal="right"/>
    </xf>
    <xf numFmtId="172" fontId="2" fillId="0" borderId="22" xfId="360" applyNumberFormat="1" applyFont="1" applyFill="1" applyBorder="1" applyAlignment="1">
      <alignment horizontal="right"/>
    </xf>
    <xf numFmtId="172" fontId="2" fillId="0" borderId="0" xfId="188" applyNumberFormat="1" applyFont="1"/>
    <xf numFmtId="172" fontId="2" fillId="0" borderId="0" xfId="360" applyNumberFormat="1" applyFont="1" applyFill="1" applyAlignment="1">
      <alignment horizontal="right"/>
    </xf>
    <xf numFmtId="0" fontId="7" fillId="3" borderId="23" xfId="359" applyNumberFormat="1" applyFont="1" applyFill="1" applyBorder="1" applyAlignment="1">
      <alignment horizontal="left" vertical="center"/>
    </xf>
    <xf numFmtId="17" fontId="7" fillId="3" borderId="1" xfId="0" applyNumberFormat="1" applyFont="1" applyFill="1" applyBorder="1" applyAlignment="1">
      <alignment horizontal="right"/>
    </xf>
    <xf numFmtId="0" fontId="7" fillId="3" borderId="1" xfId="204" applyFont="1" applyFill="1" applyBorder="1" applyAlignment="1">
      <alignment horizontal="right"/>
    </xf>
    <xf numFmtId="172" fontId="2" fillId="0" borderId="0" xfId="509" applyNumberFormat="1" applyFont="1" applyFill="1"/>
    <xf numFmtId="172" fontId="2" fillId="2" borderId="0" xfId="509" applyNumberFormat="1" applyFont="1" applyFill="1"/>
    <xf numFmtId="172" fontId="2" fillId="2" borderId="0" xfId="0" applyNumberFormat="1" applyFont="1" applyFill="1"/>
    <xf numFmtId="172" fontId="2" fillId="0" borderId="0" xfId="0" applyNumberFormat="1" applyFont="1" applyFill="1"/>
    <xf numFmtId="172" fontId="71" fillId="0" borderId="0" xfId="0" applyNumberFormat="1" applyFont="1" applyFill="1"/>
    <xf numFmtId="172" fontId="71" fillId="2" borderId="0" xfId="0" applyNumberFormat="1" applyFont="1" applyFill="1"/>
    <xf numFmtId="172" fontId="2" fillId="0" borderId="0" xfId="204" applyNumberFormat="1" applyFont="1" applyFill="1"/>
    <xf numFmtId="172" fontId="2" fillId="2" borderId="0" xfId="204" applyNumberFormat="1" applyFont="1" applyFill="1"/>
    <xf numFmtId="0" fontId="2" fillId="0" borderId="0" xfId="0" applyFont="1"/>
    <xf numFmtId="0" fontId="2" fillId="0" borderId="0" xfId="188" applyFont="1"/>
    <xf numFmtId="176" fontId="2" fillId="0" borderId="0" xfId="359" applyNumberFormat="1" applyFont="1" applyAlignment="1">
      <alignment horizontal="right"/>
    </xf>
    <xf numFmtId="176" fontId="2" fillId="0" borderId="0" xfId="359" applyNumberFormat="1" applyFont="1" applyBorder="1" applyAlignment="1">
      <alignment horizontal="right"/>
    </xf>
    <xf numFmtId="176" fontId="3" fillId="0" borderId="0" xfId="359" applyNumberFormat="1" applyFont="1" applyAlignment="1">
      <alignment horizontal="right"/>
    </xf>
    <xf numFmtId="166" fontId="3" fillId="0" borderId="22" xfId="0" applyNumberFormat="1" applyFont="1" applyBorder="1"/>
    <xf numFmtId="0" fontId="2" fillId="0" borderId="0" xfId="204" applyFont="1"/>
    <xf numFmtId="166" fontId="3" fillId="2" borderId="22" xfId="204" applyNumberFormat="1" applyFont="1" applyFill="1" applyBorder="1"/>
    <xf numFmtId="166" fontId="3" fillId="0" borderId="22" xfId="204" applyNumberFormat="1" applyFont="1" applyBorder="1"/>
    <xf numFmtId="0" fontId="69" fillId="0" borderId="0" xfId="475" applyAlignment="1" applyProtection="1">
      <alignment horizontal="center" vertical="center"/>
    </xf>
    <xf numFmtId="166" fontId="2" fillId="2" borderId="0" xfId="0" applyNumberFormat="1" applyFont="1" applyFill="1" applyBorder="1" applyAlignment="1">
      <alignment horizontal="right"/>
    </xf>
    <xf numFmtId="222" fontId="2" fillId="27" borderId="0" xfId="3" applyNumberFormat="1" applyFont="1" applyFill="1" applyBorder="1" applyAlignment="1">
      <alignment horizontal="right"/>
    </xf>
    <xf numFmtId="222" fontId="2" fillId="2" borderId="0" xfId="3" applyNumberFormat="1" applyFont="1" applyFill="1" applyBorder="1" applyAlignment="1">
      <alignment horizontal="right"/>
    </xf>
    <xf numFmtId="170" fontId="2" fillId="0" borderId="0" xfId="2" applyNumberFormat="1" applyFont="1" applyFill="1" applyBorder="1" applyAlignment="1">
      <alignment horizontal="right"/>
    </xf>
    <xf numFmtId="172" fontId="2" fillId="0" borderId="0" xfId="2" applyNumberFormat="1" applyFont="1" applyFill="1" applyBorder="1" applyAlignment="1">
      <alignment horizontal="right"/>
    </xf>
    <xf numFmtId="171" fontId="2" fillId="0" borderId="0" xfId="1" applyNumberFormat="1" applyFont="1" applyFill="1" applyBorder="1" applyAlignment="1">
      <alignment horizontal="right"/>
    </xf>
    <xf numFmtId="171" fontId="2" fillId="0" borderId="27" xfId="1" applyNumberFormat="1" applyFont="1" applyFill="1" applyBorder="1" applyAlignment="1">
      <alignment horizontal="right"/>
    </xf>
    <xf numFmtId="0" fontId="2" fillId="0" borderId="0" xfId="2" applyNumberFormat="1" applyFont="1" applyFill="1" applyBorder="1" applyAlignment="1">
      <alignment horizontal="right"/>
    </xf>
    <xf numFmtId="1" fontId="7" fillId="3" borderId="22" xfId="360" applyNumberFormat="1" applyFont="1" applyFill="1" applyBorder="1" applyAlignment="1">
      <alignment horizontal="right"/>
    </xf>
    <xf numFmtId="166" fontId="2" fillId="0" borderId="0" xfId="360" applyNumberFormat="1" applyFont="1" applyFill="1" applyAlignment="1">
      <alignment horizontal="right"/>
    </xf>
    <xf numFmtId="0" fontId="7" fillId="3" borderId="23" xfId="359" applyNumberFormat="1" applyFont="1" applyFill="1" applyBorder="1" applyAlignment="1">
      <alignment horizontal="left" vertical="center"/>
    </xf>
    <xf numFmtId="172" fontId="2" fillId="0" borderId="0" xfId="510" applyNumberFormat="1" applyFont="1" applyFill="1" applyAlignment="1">
      <alignment horizontal="right"/>
    </xf>
    <xf numFmtId="172" fontId="2" fillId="2" borderId="0" xfId="510" applyNumberFormat="1" applyFont="1" applyFill="1" applyAlignment="1">
      <alignment horizontal="right"/>
    </xf>
    <xf numFmtId="0" fontId="7" fillId="3" borderId="23" xfId="359" applyNumberFormat="1" applyFont="1" applyFill="1" applyBorder="1" applyAlignment="1">
      <alignment horizontal="left" vertical="center"/>
    </xf>
    <xf numFmtId="0" fontId="7" fillId="3" borderId="23" xfId="359" applyNumberFormat="1" applyFont="1" applyFill="1" applyBorder="1" applyAlignment="1">
      <alignment horizontal="left" vertical="center"/>
    </xf>
    <xf numFmtId="169" fontId="2" fillId="27" borderId="0" xfId="0" applyNumberFormat="1" applyFont="1" applyFill="1"/>
    <xf numFmtId="171" fontId="3" fillId="0" borderId="28" xfId="0" applyNumberFormat="1" applyFont="1" applyBorder="1" applyAlignment="1">
      <alignment horizontal="right"/>
    </xf>
    <xf numFmtId="172" fontId="2" fillId="0" borderId="0" xfId="512" applyNumberFormat="1" applyFont="1" applyFill="1" applyAlignment="1">
      <alignment horizontal="right"/>
    </xf>
    <xf numFmtId="172" fontId="2" fillId="2" borderId="0" xfId="512" applyNumberFormat="1" applyFont="1" applyFill="1" applyAlignment="1">
      <alignment horizontal="right"/>
    </xf>
    <xf numFmtId="172" fontId="2" fillId="2" borderId="0" xfId="513" applyNumberFormat="1" applyFont="1" applyFill="1" applyAlignment="1">
      <alignment horizontal="right"/>
    </xf>
    <xf numFmtId="43" fontId="72" fillId="0" borderId="0" xfId="1" applyNumberFormat="1" applyFont="1" applyAlignment="1">
      <alignment vertical="top"/>
    </xf>
    <xf numFmtId="0" fontId="2" fillId="0" borderId="0" xfId="0" applyFont="1" applyBorder="1" applyAlignment="1">
      <alignment horizontal="right"/>
    </xf>
    <xf numFmtId="172" fontId="2" fillId="0" borderId="0" xfId="1" applyNumberFormat="1" applyFont="1" applyAlignment="1">
      <alignment horizontal="right"/>
    </xf>
    <xf numFmtId="169" fontId="2" fillId="0" borderId="0" xfId="0" applyNumberFormat="1" applyFont="1" applyAlignment="1">
      <alignment horizontal="right"/>
    </xf>
    <xf numFmtId="172" fontId="2" fillId="2" borderId="0" xfId="0" applyNumberFormat="1" applyFont="1" applyFill="1" applyBorder="1"/>
    <xf numFmtId="172" fontId="2" fillId="2" borderId="0" xfId="1" applyNumberFormat="1" applyFont="1" applyFill="1" applyBorder="1" applyAlignment="1">
      <alignment horizontal="left"/>
    </xf>
    <xf numFmtId="170" fontId="2" fillId="0" borderId="0" xfId="2" applyNumberFormat="1" applyFont="1"/>
    <xf numFmtId="172" fontId="3" fillId="0" borderId="0" xfId="493" applyNumberFormat="1" applyFont="1" applyFill="1" applyBorder="1"/>
    <xf numFmtId="172" fontId="3" fillId="0" borderId="22" xfId="493" applyNumberFormat="1" applyFont="1" applyFill="1" applyBorder="1"/>
    <xf numFmtId="0" fontId="7" fillId="3" borderId="23" xfId="359" applyNumberFormat="1" applyFont="1" applyFill="1" applyBorder="1" applyAlignment="1">
      <alignment horizontal="left" vertical="center"/>
    </xf>
    <xf numFmtId="170" fontId="2" fillId="0" borderId="0" xfId="0" applyNumberFormat="1" applyFont="1" applyAlignment="1">
      <alignment horizontal="right"/>
    </xf>
    <xf numFmtId="0" fontId="7" fillId="3" borderId="23" xfId="359" applyNumberFormat="1" applyFont="1" applyFill="1" applyBorder="1" applyAlignment="1">
      <alignment horizontal="left" vertical="center"/>
    </xf>
    <xf numFmtId="0" fontId="7" fillId="3" borderId="23" xfId="359" applyNumberFormat="1" applyFont="1" applyFill="1" applyBorder="1" applyAlignment="1">
      <alignment horizontal="left" vertical="center"/>
    </xf>
    <xf numFmtId="170" fontId="2" fillId="0" borderId="0" xfId="0" applyNumberFormat="1" applyFont="1" applyFill="1" applyAlignment="1">
      <alignment horizontal="right"/>
    </xf>
    <xf numFmtId="171" fontId="2" fillId="0" borderId="1" xfId="1" applyNumberFormat="1" applyFont="1" applyFill="1" applyBorder="1" applyAlignment="1">
      <alignment horizontal="right"/>
    </xf>
    <xf numFmtId="0" fontId="7" fillId="3" borderId="23" xfId="359" applyNumberFormat="1" applyFont="1" applyFill="1" applyBorder="1" applyAlignment="1">
      <alignment horizontal="left" vertical="center"/>
    </xf>
    <xf numFmtId="0" fontId="7" fillId="3" borderId="23" xfId="359" applyNumberFormat="1" applyFont="1" applyFill="1" applyBorder="1" applyAlignment="1">
      <alignment horizontal="left" vertical="center"/>
    </xf>
    <xf numFmtId="0" fontId="7" fillId="3" borderId="23" xfId="359" applyNumberFormat="1" applyFont="1" applyFill="1" applyBorder="1" applyAlignment="1">
      <alignment horizontal="left" vertical="center"/>
    </xf>
    <xf numFmtId="0" fontId="7" fillId="3" borderId="23" xfId="359" applyNumberFormat="1" applyFont="1" applyFill="1" applyBorder="1" applyAlignment="1">
      <alignment horizontal="left" vertical="center"/>
    </xf>
    <xf numFmtId="170" fontId="2" fillId="27" borderId="0" xfId="2" applyNumberFormat="1" applyFont="1" applyFill="1" applyAlignment="1">
      <alignment horizontal="right"/>
    </xf>
    <xf numFmtId="170" fontId="2" fillId="27" borderId="0" xfId="2" applyNumberFormat="1" applyFont="1" applyFill="1" applyBorder="1" applyAlignment="1">
      <alignment horizontal="right"/>
    </xf>
    <xf numFmtId="0" fontId="7" fillId="3" borderId="23" xfId="359" applyNumberFormat="1" applyFont="1" applyFill="1" applyBorder="1" applyAlignment="1">
      <alignment horizontal="left" vertical="center"/>
    </xf>
    <xf numFmtId="0" fontId="7" fillId="3" borderId="23" xfId="359" applyNumberFormat="1" applyFont="1" applyFill="1" applyBorder="1" applyAlignment="1">
      <alignment horizontal="left" vertical="center"/>
    </xf>
    <xf numFmtId="0" fontId="7" fillId="3" borderId="23" xfId="359" applyNumberFormat="1" applyFont="1" applyFill="1" applyBorder="1" applyAlignment="1">
      <alignment horizontal="left" vertical="center"/>
    </xf>
    <xf numFmtId="0" fontId="7" fillId="3" borderId="23" xfId="359" applyNumberFormat="1" applyFont="1" applyFill="1" applyBorder="1" applyAlignment="1">
      <alignment horizontal="left" vertical="center"/>
    </xf>
    <xf numFmtId="0" fontId="69" fillId="0" borderId="0" xfId="475" applyAlignment="1" applyProtection="1">
      <alignment horizontal="center" vertical="center"/>
    </xf>
    <xf numFmtId="0" fontId="7" fillId="3" borderId="23" xfId="359" applyNumberFormat="1" applyFont="1" applyFill="1" applyBorder="1" applyAlignment="1">
      <alignment horizontal="left" vertical="center"/>
    </xf>
    <xf numFmtId="0" fontId="7" fillId="3" borderId="1" xfId="359" applyNumberFormat="1" applyFont="1" applyFill="1" applyBorder="1" applyAlignment="1">
      <alignment horizontal="left" vertical="center"/>
    </xf>
  </cellXfs>
  <cellStyles count="514">
    <cellStyle name="_Worksheet in (C) A 5410 ESTOQUES Combined Leadsheet - CIAO" xfId="4"/>
    <cellStyle name="_Worksheet in (C) A 6310 Empréstimos e Financiamentos Combined Leadsheet - CIAO" xfId="5"/>
    <cellStyle name="_Worksheet in (C) B 6310 Empréstimos e Financiamentos Combined Leadsheet - USM" xfId="6"/>
    <cellStyle name="=C:\WINNT\SYSTEM32\COMMAND.COM" xfId="7"/>
    <cellStyle name="0,0_x000d__x000a_NA_x000d__x000a_" xfId="8"/>
    <cellStyle name="0,0_x000d__x000a_NA_x000d__x000a_ 2" xfId="9"/>
    <cellStyle name="0,0_x000d__x000a_NA_x000d__x000a__Vendas_Redes_Consolidado_2008_1" xfId="477"/>
    <cellStyle name="20% - Ênfase1 2" xfId="10"/>
    <cellStyle name="20% - Ênfase2 2" xfId="11"/>
    <cellStyle name="20% - Ênfase3 2" xfId="12"/>
    <cellStyle name="20% - Ênfase4 2" xfId="13"/>
    <cellStyle name="20% - Ênfase5 2" xfId="14"/>
    <cellStyle name="20% - Ênfase6 2" xfId="15"/>
    <cellStyle name="40% - Ênfase1 2" xfId="16"/>
    <cellStyle name="40% - Ênfase2 2" xfId="17"/>
    <cellStyle name="40% - Ênfase3 2" xfId="18"/>
    <cellStyle name="40% - Ênfase4 2" xfId="19"/>
    <cellStyle name="40% - Ênfase5 2" xfId="20"/>
    <cellStyle name="40% - Ênfase6 2" xfId="21"/>
    <cellStyle name="60% - Ênfase1 2" xfId="22"/>
    <cellStyle name="60% - Ênfase2 2" xfId="23"/>
    <cellStyle name="60% - Ênfase3 2" xfId="24"/>
    <cellStyle name="60% - Ênfase4 2" xfId="25"/>
    <cellStyle name="60% - Ênfase5 2" xfId="26"/>
    <cellStyle name="60% - Ênfase6 2" xfId="27"/>
    <cellStyle name="Actual Date" xfId="28"/>
    <cellStyle name="Actual Date 2" xfId="29"/>
    <cellStyle name="Actual Date 3" xfId="30"/>
    <cellStyle name="Actual Date 4" xfId="31"/>
    <cellStyle name="Actual Date 5" xfId="32"/>
    <cellStyle name="Body" xfId="33"/>
    <cellStyle name="Bom 2" xfId="34"/>
    <cellStyle name="Cálculo 2" xfId="35"/>
    <cellStyle name="Célula de Verificação 2" xfId="36"/>
    <cellStyle name="Célula Vinculada 2" xfId="37"/>
    <cellStyle name="Centered Heading" xfId="38"/>
    <cellStyle name="CenterHead" xfId="39"/>
    <cellStyle name="Column_Title" xfId="40"/>
    <cellStyle name="Comma  - Style1" xfId="41"/>
    <cellStyle name="Comma 0.0" xfId="42"/>
    <cellStyle name="Comma 0.00" xfId="43"/>
    <cellStyle name="Comma 0.000" xfId="44"/>
    <cellStyle name="Comma 10" xfId="45"/>
    <cellStyle name="Comma 11" xfId="46"/>
    <cellStyle name="Comma 12" xfId="47"/>
    <cellStyle name="Comma 13" xfId="48"/>
    <cellStyle name="Comma 18" xfId="49"/>
    <cellStyle name="Comma 18 2" xfId="50"/>
    <cellStyle name="Comma 18 3" xfId="51"/>
    <cellStyle name="Comma 19" xfId="52"/>
    <cellStyle name="Comma 19 2" xfId="53"/>
    <cellStyle name="Comma 2" xfId="54"/>
    <cellStyle name="Comma 2 2" xfId="55"/>
    <cellStyle name="Comma 2 2 2" xfId="56"/>
    <cellStyle name="Comma 2 2 3" xfId="57"/>
    <cellStyle name="Comma 2 3" xfId="58"/>
    <cellStyle name="Comma 2 4" xfId="59"/>
    <cellStyle name="Comma 20 2" xfId="60"/>
    <cellStyle name="Comma 21 2" xfId="61"/>
    <cellStyle name="Comma 27 2" xfId="62"/>
    <cellStyle name="Comma 28 2" xfId="63"/>
    <cellStyle name="Comma 3" xfId="64"/>
    <cellStyle name="Comma 3 2" xfId="65"/>
    <cellStyle name="Comma 3 2 2" xfId="66"/>
    <cellStyle name="Comma 3 2 3" xfId="67"/>
    <cellStyle name="Comma 3 3" xfId="68"/>
    <cellStyle name="Comma 3 4" xfId="69"/>
    <cellStyle name="Comma 4" xfId="70"/>
    <cellStyle name="Comma 5" xfId="71"/>
    <cellStyle name="Comma 6" xfId="72"/>
    <cellStyle name="Comma 7" xfId="73"/>
    <cellStyle name="Comma 8" xfId="74"/>
    <cellStyle name="Comma 9" xfId="75"/>
    <cellStyle name="Comma_ANEXO 8 preenchido" xfId="76"/>
    <cellStyle name="Comma0" xfId="77"/>
    <cellStyle name="Comma0 - Estilo2" xfId="78"/>
    <cellStyle name="Comma0 - Modelo1" xfId="79"/>
    <cellStyle name="Comma0 - Style1" xfId="80"/>
    <cellStyle name="Comma1 - Modelo2" xfId="81"/>
    <cellStyle name="Comma1 - Style2" xfId="82"/>
    <cellStyle name="Company Name" xfId="83"/>
    <cellStyle name="Corpo" xfId="84"/>
    <cellStyle name="Curren - Style2" xfId="85"/>
    <cellStyle name="Currency 0.0" xfId="86"/>
    <cellStyle name="Currency 0.00" xfId="87"/>
    <cellStyle name="Currency 0.000" xfId="88"/>
    <cellStyle name="Dan" xfId="89"/>
    <cellStyle name="Data" xfId="90"/>
    <cellStyle name="Date" xfId="91"/>
    <cellStyle name="DC_TABELA" xfId="92"/>
    <cellStyle name="Dezimal [0]_Compiling Utility Macros" xfId="93"/>
    <cellStyle name="Dezimal_Compiling Utility Macros" xfId="94"/>
    <cellStyle name="Dia" xfId="95"/>
    <cellStyle name="Diseño" xfId="96"/>
    <cellStyle name="Diseño 2" xfId="97"/>
    <cellStyle name="Diseño 3" xfId="98"/>
    <cellStyle name="Domma_Worksheet in   Compulsório de Depósito a Prazo" xfId="99"/>
    <cellStyle name="Encabez1" xfId="100"/>
    <cellStyle name="Encabez2" xfId="101"/>
    <cellStyle name="Ênfase1 2" xfId="102"/>
    <cellStyle name="Ênfase2 2" xfId="103"/>
    <cellStyle name="Ênfase3 2" xfId="104"/>
    <cellStyle name="Ênfase4 2" xfId="105"/>
    <cellStyle name="Ênfase5 2" xfId="106"/>
    <cellStyle name="Ênfase6 2" xfId="107"/>
    <cellStyle name="Entrada 2" xfId="108"/>
    <cellStyle name="Euro" xfId="109"/>
    <cellStyle name="Euro 2" xfId="110"/>
    <cellStyle name="Euro 3" xfId="111"/>
    <cellStyle name="Euro 4" xfId="112"/>
    <cellStyle name="Euro 5" xfId="113"/>
    <cellStyle name="F2" xfId="114"/>
    <cellStyle name="F3" xfId="115"/>
    <cellStyle name="F4" xfId="116"/>
    <cellStyle name="F5" xfId="117"/>
    <cellStyle name="F6" xfId="118"/>
    <cellStyle name="F7" xfId="119"/>
    <cellStyle name="F8" xfId="120"/>
    <cellStyle name="Fijo" xfId="121"/>
    <cellStyle name="Financiero" xfId="122"/>
    <cellStyle name="Fixed" xfId="123"/>
    <cellStyle name="Fixo" xfId="124"/>
    <cellStyle name="Grey" xfId="125"/>
    <cellStyle name="head2" xfId="126"/>
    <cellStyle name="HEADER" xfId="127"/>
    <cellStyle name="Header1" xfId="128"/>
    <cellStyle name="Header2" xfId="129"/>
    <cellStyle name="Heading" xfId="130"/>
    <cellStyle name="Heading No Underline" xfId="131"/>
    <cellStyle name="Heading With Underline" xfId="132"/>
    <cellStyle name="Heading1" xfId="133"/>
    <cellStyle name="Heading1 2" xfId="134"/>
    <cellStyle name="Heading1 3" xfId="135"/>
    <cellStyle name="Heading1 4" xfId="136"/>
    <cellStyle name="Heading1 5" xfId="137"/>
    <cellStyle name="Heading2" xfId="138"/>
    <cellStyle name="Heading2 2" xfId="139"/>
    <cellStyle name="Heading2 3" xfId="140"/>
    <cellStyle name="Heading2 4" xfId="141"/>
    <cellStyle name="Heading2 5" xfId="142"/>
    <cellStyle name="HIGHLIGHT" xfId="143"/>
    <cellStyle name="Hyperlink" xfId="475" builtinId="8"/>
    <cellStyle name="Incorreto 2" xfId="144"/>
    <cellStyle name="Indefinido" xfId="145"/>
    <cellStyle name="Indent" xfId="146"/>
    <cellStyle name="Input [yellow]" xfId="147"/>
    <cellStyle name="Lien hypertexte visité_arretechili" xfId="148"/>
    <cellStyle name="Lien hypertexte_INVESTLIFE LUXEMBOURG 31-11" xfId="149"/>
    <cellStyle name="MainHead" xfId="150"/>
    <cellStyle name="meu" xfId="151"/>
    <cellStyle name="Millares [0]_10 AVERIAS MASIVAS + ANT" xfId="152"/>
    <cellStyle name="Millares_10 AVERIAS MASIVAS + ANT" xfId="153"/>
    <cellStyle name="Milliers [0]_AMEX94" xfId="154"/>
    <cellStyle name="Milliers_AMEX94" xfId="155"/>
    <cellStyle name="Moeda 2 10" xfId="156"/>
    <cellStyle name="Moeda 2 11" xfId="157"/>
    <cellStyle name="Moeda 2 12" xfId="158"/>
    <cellStyle name="Moeda 2 13" xfId="159"/>
    <cellStyle name="Moeda 2 2" xfId="160"/>
    <cellStyle name="Moeda 2 3" xfId="161"/>
    <cellStyle name="Moeda 2 4" xfId="162"/>
    <cellStyle name="Moeda 2 5" xfId="163"/>
    <cellStyle name="Moeda 2 6" xfId="164"/>
    <cellStyle name="Moeda 2 7" xfId="165"/>
    <cellStyle name="Moeda 2 8" xfId="166"/>
    <cellStyle name="Moeda 2 9" xfId="167"/>
    <cellStyle name="Moeda 3" xfId="168"/>
    <cellStyle name="Moeda 4" xfId="169"/>
    <cellStyle name="Moeda 5" xfId="170"/>
    <cellStyle name="Moneda [0]_10 AVERIAS MASIVAS + ANT" xfId="171"/>
    <cellStyle name="Moneda_10 AVERIAS MASIVAS + ANT" xfId="172"/>
    <cellStyle name="Monétaire [0]_AMEX94" xfId="173"/>
    <cellStyle name="Monétaire_AMEX94" xfId="174"/>
    <cellStyle name="Monetario" xfId="175"/>
    <cellStyle name="Neutra 2" xfId="176"/>
    <cellStyle name="no dec" xfId="177"/>
    <cellStyle name="Normal" xfId="0" builtinId="0"/>
    <cellStyle name="Normal - Estilo1" xfId="178"/>
    <cellStyle name="Normal - Estilo2" xfId="179"/>
    <cellStyle name="Normal - Estilo3" xfId="180"/>
    <cellStyle name="Normal - Estilo4" xfId="181"/>
    <cellStyle name="Normal - Estilo5" xfId="182"/>
    <cellStyle name="Normal - Estilo6" xfId="183"/>
    <cellStyle name="Normal - Estilo7" xfId="184"/>
    <cellStyle name="Normal - Estilo8" xfId="185"/>
    <cellStyle name="Normal - Style1" xfId="186"/>
    <cellStyle name="Normal - Style1 2" xfId="187"/>
    <cellStyle name="Normal - Style1 2 2" xfId="188"/>
    <cellStyle name="Normal - Style1 2 3" xfId="189"/>
    <cellStyle name="Normal 10" xfId="190"/>
    <cellStyle name="Normal 11" xfId="191"/>
    <cellStyle name="Normal 11 2" xfId="192"/>
    <cellStyle name="Normal 12" xfId="193"/>
    <cellStyle name="Normal 12 2" xfId="194"/>
    <cellStyle name="Normal 13" xfId="476"/>
    <cellStyle name="Normal 13 10" xfId="493"/>
    <cellStyle name="Normal 13 11" xfId="485"/>
    <cellStyle name="Normal 13 12" xfId="492"/>
    <cellStyle name="Normal 13 13" xfId="494"/>
    <cellStyle name="Normal 13 14" xfId="495"/>
    <cellStyle name="Normal 13 15" xfId="496"/>
    <cellStyle name="Normal 13 16" xfId="497"/>
    <cellStyle name="Normal 13 17" xfId="486"/>
    <cellStyle name="Normal 13 18" xfId="491"/>
    <cellStyle name="Normal 13 19" xfId="498"/>
    <cellStyle name="Normal 13 2" xfId="195"/>
    <cellStyle name="Normal 13 20" xfId="499"/>
    <cellStyle name="Normal 13 21" xfId="500"/>
    <cellStyle name="Normal 13 22" xfId="501"/>
    <cellStyle name="Normal 13 23" xfId="502"/>
    <cellStyle name="Normal 13 24" xfId="503"/>
    <cellStyle name="Normal 13 25" xfId="504"/>
    <cellStyle name="Normal 13 26" xfId="490"/>
    <cellStyle name="Normal 13 27" xfId="505"/>
    <cellStyle name="Normal 13 28" xfId="489"/>
    <cellStyle name="Normal 13 29" xfId="487"/>
    <cellStyle name="Normal 13 3" xfId="480"/>
    <cellStyle name="Normal 13 30" xfId="506"/>
    <cellStyle name="Normal 13 31" xfId="507"/>
    <cellStyle name="Normal 13 32" xfId="508"/>
    <cellStyle name="Normal 13 33" xfId="509"/>
    <cellStyle name="Normal 13 34" xfId="488"/>
    <cellStyle name="Normal 13 4" xfId="478"/>
    <cellStyle name="Normal 13 5" xfId="481"/>
    <cellStyle name="Normal 13 6" xfId="483"/>
    <cellStyle name="Normal 13 7" xfId="479"/>
    <cellStyle name="Normal 13 8" xfId="482"/>
    <cellStyle name="Normal 13 9" xfId="484"/>
    <cellStyle name="Normal 14 2" xfId="196"/>
    <cellStyle name="Normal 15 2" xfId="197"/>
    <cellStyle name="Normal 2" xfId="198"/>
    <cellStyle name="Normal 2 10" xfId="199"/>
    <cellStyle name="Normal 2 11" xfId="200"/>
    <cellStyle name="Normal 2 12" xfId="201"/>
    <cellStyle name="Normal 2 13" xfId="202"/>
    <cellStyle name="Normal 2 13 2" xfId="510"/>
    <cellStyle name="Normal 2 13 3" xfId="512"/>
    <cellStyle name="Normal 2 14" xfId="203"/>
    <cellStyle name="Normal 2 15" xfId="204"/>
    <cellStyle name="Normal 2 16" xfId="205"/>
    <cellStyle name="Normal 2 2" xfId="206"/>
    <cellStyle name="Normal 2 2 10" xfId="207"/>
    <cellStyle name="Normal 2 2 11" xfId="208"/>
    <cellStyle name="Normal 2 2 12" xfId="209"/>
    <cellStyle name="Normal 2 2 2" xfId="210"/>
    <cellStyle name="Normal 2 2 2 2" xfId="211"/>
    <cellStyle name="Normal 2 2 2 2 2" xfId="212"/>
    <cellStyle name="Normal 2 2 2 2 2 2" xfId="213"/>
    <cellStyle name="Normal 2 2 2 2 2 2 2" xfId="214"/>
    <cellStyle name="Normal 2 2 2 2 3" xfId="215"/>
    <cellStyle name="Normal 2 2 2 2 4" xfId="216"/>
    <cellStyle name="Normal 2 2 2 2 5" xfId="217"/>
    <cellStyle name="Normal 2 2 2 2 6" xfId="218"/>
    <cellStyle name="Normal 2 2 2 2 7" xfId="219"/>
    <cellStyle name="Normal 2 2 2 2 8" xfId="220"/>
    <cellStyle name="Normal 2 2 2 3" xfId="221"/>
    <cellStyle name="Normal 2 2 2 3 2" xfId="222"/>
    <cellStyle name="Normal 2 2 2 4" xfId="223"/>
    <cellStyle name="Normal 2 2 2 5" xfId="224"/>
    <cellStyle name="Normal 2 2 2 6" xfId="225"/>
    <cellStyle name="Normal 2 2 2 7" xfId="226"/>
    <cellStyle name="Normal 2 2 2 8" xfId="227"/>
    <cellStyle name="Normal 2 2 3" xfId="228"/>
    <cellStyle name="Normal 2 2 4" xfId="229"/>
    <cellStyle name="Normal 2 2 5" xfId="230"/>
    <cellStyle name="Normal 2 2 6" xfId="231"/>
    <cellStyle name="Normal 2 2 6 2" xfId="232"/>
    <cellStyle name="Normal 2 2 7" xfId="233"/>
    <cellStyle name="Normal 2 2 8" xfId="234"/>
    <cellStyle name="Normal 2 2 9" xfId="235"/>
    <cellStyle name="Normal 2 3" xfId="236"/>
    <cellStyle name="Normal 2 4" xfId="237"/>
    <cellStyle name="Normal 2 5" xfId="238"/>
    <cellStyle name="Normal 2 6" xfId="239"/>
    <cellStyle name="Normal 2 7" xfId="240"/>
    <cellStyle name="Normal 2 8" xfId="241"/>
    <cellStyle name="Normal 2 9" xfId="242"/>
    <cellStyle name="Normal 3" xfId="243"/>
    <cellStyle name="Normal 3 2" xfId="244"/>
    <cellStyle name="Normal 3 2 2" xfId="245"/>
    <cellStyle name="Normal 3 2 3" xfId="246"/>
    <cellStyle name="Normal 3 3" xfId="247"/>
    <cellStyle name="Normal 3 3 2" xfId="248"/>
    <cellStyle name="Normal 3 3 3" xfId="249"/>
    <cellStyle name="Normal 3 3 4" xfId="250"/>
    <cellStyle name="Normal 3 3 5" xfId="251"/>
    <cellStyle name="Normal 3 3 6" xfId="252"/>
    <cellStyle name="Normal 3 3 7" xfId="253"/>
    <cellStyle name="Normal 3 4" xfId="254"/>
    <cellStyle name="Normal 3 5" xfId="255"/>
    <cellStyle name="Normal 4" xfId="256"/>
    <cellStyle name="Normal 4 2" xfId="257"/>
    <cellStyle name="Normal 4 3" xfId="258"/>
    <cellStyle name="Normal 4 4" xfId="259"/>
    <cellStyle name="Normal 4 5" xfId="260"/>
    <cellStyle name="Normal 4 6" xfId="261"/>
    <cellStyle name="Normal 5" xfId="262"/>
    <cellStyle name="Normal 5 2" xfId="263"/>
    <cellStyle name="Normal 5 3" xfId="264"/>
    <cellStyle name="Normal 6" xfId="265"/>
    <cellStyle name="Normal 6 2" xfId="266"/>
    <cellStyle name="Normal 6 3" xfId="267"/>
    <cellStyle name="Normal 7" xfId="268"/>
    <cellStyle name="Normal 7 2" xfId="269"/>
    <cellStyle name="Normal 8" xfId="270"/>
    <cellStyle name="Normal 8 2" xfId="271"/>
    <cellStyle name="Normal 9" xfId="272"/>
    <cellStyle name="Normal 9 2" xfId="273"/>
    <cellStyle name="Normal_Demonstrações Financeiras 31dez05" xfId="3"/>
    <cellStyle name="Normalny_laroux" xfId="274"/>
    <cellStyle name="Nota 2" xfId="275"/>
    <cellStyle name="Œ…‹æØ‚è [0.00]_laroux" xfId="276"/>
    <cellStyle name="Œ…‹æØ‚è_laroux" xfId="277"/>
    <cellStyle name="Percen - Estilo1" xfId="278"/>
    <cellStyle name="Percent %" xfId="279"/>
    <cellStyle name="Percent % Long Underline" xfId="280"/>
    <cellStyle name="Percent %_Empr-CP LP - 1º e 2º  trim-2001." xfId="281"/>
    <cellStyle name="Percent (0)" xfId="282"/>
    <cellStyle name="Percent (0) 2" xfId="283"/>
    <cellStyle name="Percent (0) 2 2" xfId="284"/>
    <cellStyle name="Percent (0) 2 3" xfId="285"/>
    <cellStyle name="Percent (0) 3" xfId="286"/>
    <cellStyle name="Percent (0) 4" xfId="287"/>
    <cellStyle name="Percent [2]" xfId="288"/>
    <cellStyle name="Percent [2] 2" xfId="289"/>
    <cellStyle name="Percent [2] 3" xfId="290"/>
    <cellStyle name="Percent [2] 4" xfId="291"/>
    <cellStyle name="Percent [2] 5" xfId="292"/>
    <cellStyle name="Percent 0.0%" xfId="293"/>
    <cellStyle name="Percent 0.0% Long Underline" xfId="294"/>
    <cellStyle name="Percent 0.0%_Empr-CP LP - 1º e 2º  trim-2001." xfId="295"/>
    <cellStyle name="Percent 0.00%" xfId="296"/>
    <cellStyle name="Percent 0.00% Long Underline" xfId="297"/>
    <cellStyle name="Percent 0.00%_Empr-CP LP - 1º e 2º  trim-2001." xfId="298"/>
    <cellStyle name="Percent 0.000%" xfId="299"/>
    <cellStyle name="Percent 0.000% Long Underline" xfId="300"/>
    <cellStyle name="Percent 0.000%_Empr-CP LP - 1º e 2º  trim-2001." xfId="301"/>
    <cellStyle name="Percent 2" xfId="302"/>
    <cellStyle name="Percent 2 2" xfId="303"/>
    <cellStyle name="Percent 2 2 2" xfId="304"/>
    <cellStyle name="Percent 2 2 3" xfId="305"/>
    <cellStyle name="Percent 2 3" xfId="306"/>
    <cellStyle name="Percent 2 3 2" xfId="307"/>
    <cellStyle name="Percent 2 4" xfId="308"/>
    <cellStyle name="Percent 2 5" xfId="309"/>
    <cellStyle name="Percent 3" xfId="310"/>
    <cellStyle name="Percent 3 2" xfId="311"/>
    <cellStyle name="Percent 3 3" xfId="312"/>
    <cellStyle name="Percent 4" xfId="313"/>
    <cellStyle name="Percent 5" xfId="314"/>
    <cellStyle name="Percentual" xfId="315"/>
    <cellStyle name="Ponto" xfId="316"/>
    <cellStyle name="Porcentagem" xfId="2" builtinId="5"/>
    <cellStyle name="Porcentagem 10" xfId="317"/>
    <cellStyle name="Porcentagem 2" xfId="318"/>
    <cellStyle name="Porcentagem 2 10" xfId="319"/>
    <cellStyle name="Porcentagem 2 11" xfId="320"/>
    <cellStyle name="Porcentagem 2 12" xfId="321"/>
    <cellStyle name="Porcentagem 2 13" xfId="322"/>
    <cellStyle name="Porcentagem 2 14" xfId="323"/>
    <cellStyle name="Porcentagem 2 15" xfId="324"/>
    <cellStyle name="Porcentagem 2 16" xfId="325"/>
    <cellStyle name="Porcentagem 2 2" xfId="326"/>
    <cellStyle name="Porcentagem 2 3" xfId="327"/>
    <cellStyle name="Porcentagem 2 4" xfId="328"/>
    <cellStyle name="Porcentagem 2 5" xfId="329"/>
    <cellStyle name="Porcentagem 2 6" xfId="330"/>
    <cellStyle name="Porcentagem 2 7" xfId="331"/>
    <cellStyle name="Porcentagem 2 8" xfId="332"/>
    <cellStyle name="Porcentagem 2 9" xfId="333"/>
    <cellStyle name="Porcentagem 3" xfId="334"/>
    <cellStyle name="Porcentagem 3 2" xfId="335"/>
    <cellStyle name="Porcentagem 4" xfId="336"/>
    <cellStyle name="Porcentagem 4 2" xfId="337"/>
    <cellStyle name="Porcentagem 4 3" xfId="338"/>
    <cellStyle name="Porcentagem 4 4" xfId="339"/>
    <cellStyle name="Porcentagem 4 5" xfId="340"/>
    <cellStyle name="Porcentagem 4 6" xfId="341"/>
    <cellStyle name="Porcentagem 5" xfId="342"/>
    <cellStyle name="Porcentagem 6" xfId="343"/>
    <cellStyle name="Porcentagem 6 2" xfId="344"/>
    <cellStyle name="Porcentagem 7" xfId="345"/>
    <cellStyle name="Porcentagem 7 2" xfId="346"/>
    <cellStyle name="Porcentagem 8" xfId="347"/>
    <cellStyle name="Porcentagem 9" xfId="348"/>
    <cellStyle name="Porcentaje" xfId="349"/>
    <cellStyle name="RM" xfId="350"/>
    <cellStyle name="RowLevel_1_OUTPUT2" xfId="351"/>
    <cellStyle name="Saída 2" xfId="352"/>
    <cellStyle name="sDefault" xfId="353"/>
    <cellStyle name="sDefault 2" xfId="354"/>
    <cellStyle name="sDefault 3" xfId="355"/>
    <cellStyle name="Sep. milhar [0]" xfId="356"/>
    <cellStyle name="Separador de m" xfId="357"/>
    <cellStyle name="Separador de milhares" xfId="1" builtinId="3"/>
    <cellStyle name="Separador de milhares 10" xfId="358"/>
    <cellStyle name="Separador de milhares 10 10" xfId="513"/>
    <cellStyle name="Separador de milhares 10 2" xfId="359"/>
    <cellStyle name="Separador de milhares 11" xfId="360"/>
    <cellStyle name="Separador de milhares 12" xfId="361"/>
    <cellStyle name="Separador de milhares 12 2" xfId="362"/>
    <cellStyle name="Separador de milhares 12 3" xfId="363"/>
    <cellStyle name="Separador de milhares 13" xfId="364"/>
    <cellStyle name="Separador de milhares 14 2" xfId="511"/>
    <cellStyle name="Separador de milhares 19" xfId="365"/>
    <cellStyle name="Separador de milhares 2" xfId="366"/>
    <cellStyle name="Separador de milhares 2 10" xfId="367"/>
    <cellStyle name="Separador de milhares 2 11" xfId="368"/>
    <cellStyle name="Separador de milhares 2 12" xfId="369"/>
    <cellStyle name="Separador de milhares 2 13" xfId="370"/>
    <cellStyle name="Separador de milhares 2 14" xfId="371"/>
    <cellStyle name="Separador de milhares 2 15" xfId="372"/>
    <cellStyle name="Separador de milhares 2 16" xfId="373"/>
    <cellStyle name="Separador de milhares 2 17" xfId="374"/>
    <cellStyle name="Separador de milhares 2 18" xfId="375"/>
    <cellStyle name="Separador de milhares 2 2" xfId="376"/>
    <cellStyle name="Separador de milhares 2 2 2" xfId="377"/>
    <cellStyle name="Separador de milhares 2 2 3" xfId="378"/>
    <cellStyle name="Separador de milhares 2 2 4" xfId="379"/>
    <cellStyle name="Separador de milhares 2 2 5" xfId="380"/>
    <cellStyle name="Separador de milhares 2 3" xfId="381"/>
    <cellStyle name="Separador de milhares 2 4" xfId="382"/>
    <cellStyle name="Separador de milhares 2 5" xfId="383"/>
    <cellStyle name="Separador de milhares 2 6" xfId="384"/>
    <cellStyle name="Separador de milhares 2 7" xfId="385"/>
    <cellStyle name="Separador de milhares 2 8" xfId="386"/>
    <cellStyle name="Separador de milhares 2 9" xfId="387"/>
    <cellStyle name="Separador de milhares 22" xfId="388"/>
    <cellStyle name="Separador de milhares 25" xfId="389"/>
    <cellStyle name="Separador de milhares 3" xfId="390"/>
    <cellStyle name="Separador de milhares 3 2" xfId="391"/>
    <cellStyle name="Separador de milhares 3 2 2" xfId="392"/>
    <cellStyle name="Separador de milhares 3 3" xfId="393"/>
    <cellStyle name="Separador de milhares 3 4" xfId="394"/>
    <cellStyle name="Separador de milhares 3 5" xfId="395"/>
    <cellStyle name="Separador de milhares 3 6" xfId="396"/>
    <cellStyle name="Separador de milhares 4" xfId="397"/>
    <cellStyle name="Separador de milhares 4 2" xfId="398"/>
    <cellStyle name="Separador de milhares 4 3" xfId="399"/>
    <cellStyle name="Separador de milhares 4 4" xfId="400"/>
    <cellStyle name="Separador de milhares 4 5" xfId="401"/>
    <cellStyle name="Separador de milhares 4 6" xfId="402"/>
    <cellStyle name="Separador de milhares 41" xfId="403"/>
    <cellStyle name="Separador de milhares 5" xfId="404"/>
    <cellStyle name="Separador de milhares 5 2" xfId="405"/>
    <cellStyle name="Separador de milhares 6" xfId="406"/>
    <cellStyle name="Separador de milhares 7" xfId="407"/>
    <cellStyle name="Separador de milhares 7 2" xfId="408"/>
    <cellStyle name="Separador de milhares 8" xfId="409"/>
    <cellStyle name="Separador de milhares 8 2" xfId="410"/>
    <cellStyle name="Separador de milhares 9" xfId="411"/>
    <cellStyle name="Separador de milhares 9 2" xfId="412"/>
    <cellStyle name="Standard format" xfId="413"/>
    <cellStyle name="Standard_Anpassen der Amortisation" xfId="414"/>
    <cellStyle name="step" xfId="415"/>
    <cellStyle name="Style 1" xfId="416"/>
    <cellStyle name="Style 1 2" xfId="417"/>
    <cellStyle name="Style 1 3" xfId="418"/>
    <cellStyle name="Style 2" xfId="419"/>
    <cellStyle name="STYLE1 - Style1" xfId="420"/>
    <cellStyle name="STYLE2 - Style2" xfId="421"/>
    <cellStyle name="SubHead" xfId="422"/>
    <cellStyle name="SubHeading" xfId="423"/>
    <cellStyle name="table_head1" xfId="424"/>
    <cellStyle name="Texto de Aviso 2" xfId="425"/>
    <cellStyle name="Texto Explicativo 2" xfId="426"/>
    <cellStyle name="Tickmark" xfId="427"/>
    <cellStyle name="Times New Roman" xfId="428"/>
    <cellStyle name="Título 1 2" xfId="429"/>
    <cellStyle name="Título 2 2" xfId="430"/>
    <cellStyle name="Título 3 2" xfId="431"/>
    <cellStyle name="Título 4 2" xfId="432"/>
    <cellStyle name="Título 5" xfId="433"/>
    <cellStyle name="Titulo1" xfId="434"/>
    <cellStyle name="Titulo2" xfId="435"/>
    <cellStyle name="Total 2" xfId="436"/>
    <cellStyle name="Tusental (0)_pldt" xfId="437"/>
    <cellStyle name="Tusental_pldt" xfId="438"/>
    <cellStyle name="Unprot" xfId="439"/>
    <cellStyle name="Unprot 2" xfId="440"/>
    <cellStyle name="Unprot 3" xfId="441"/>
    <cellStyle name="Unprot 4" xfId="442"/>
    <cellStyle name="Unprot 5" xfId="443"/>
    <cellStyle name="Unprot$" xfId="444"/>
    <cellStyle name="Unprot_analise_despesas_operacionais_2008-11" xfId="445"/>
    <cellStyle name="Unprotect" xfId="446"/>
    <cellStyle name="Valuta (0)_pldt" xfId="447"/>
    <cellStyle name="Valuta_pldt" xfId="448"/>
    <cellStyle name="Währung [0]_1998" xfId="449"/>
    <cellStyle name="Währung_1998" xfId="450"/>
    <cellStyle name="Walutowy [0]_laroux" xfId="451"/>
    <cellStyle name="Walutowy_laroux" xfId="452"/>
    <cellStyle name="XComma" xfId="453"/>
    <cellStyle name="XComma 0.0" xfId="454"/>
    <cellStyle name="XComma 0.00" xfId="455"/>
    <cellStyle name="XComma 0.000" xfId="456"/>
    <cellStyle name="XComma_Empr-CP LP - 1º e 2º  trim-2001." xfId="457"/>
    <cellStyle name="XCurrency" xfId="458"/>
    <cellStyle name="XCurrency 0.0" xfId="459"/>
    <cellStyle name="XCurrency 0.00" xfId="460"/>
    <cellStyle name="XCurrency 0.000" xfId="461"/>
    <cellStyle name="XCurrency_Amortização Outorga" xfId="462"/>
    <cellStyle name="똿떓죶Ø괻 [0.00]_laroux" xfId="463"/>
    <cellStyle name="똿떓죶Ø괻_laroux" xfId="464"/>
    <cellStyle name="묮뎋 [0.00]_laroux" xfId="465"/>
    <cellStyle name="묮뎋_laroux" xfId="466"/>
    <cellStyle name="백분율_95" xfId="467"/>
    <cellStyle name="뷭?_laroux" xfId="468"/>
    <cellStyle name="쉼표_´00 INV MEETING(SYS) 29-12" xfId="469"/>
    <cellStyle name="콤마 [0]_95" xfId="470"/>
    <cellStyle name="콤마_95" xfId="471"/>
    <cellStyle name="통화 [0]_95" xfId="472"/>
    <cellStyle name="통화_95" xfId="473"/>
    <cellStyle name="표준_´00 INV MEETING(SYS) 29-12" xfId="474"/>
  </cellStyles>
  <dxfs count="0"/>
  <tableStyles count="0" defaultTableStyle="TableStyleMedium9" defaultPivotStyle="PivotStyleLight16"/>
  <colors>
    <mruColors>
      <color rgb="FF1E01F5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240526</xdr:colOff>
      <xdr:row>6</xdr:row>
      <xdr:rowOff>257736</xdr:rowOff>
    </xdr:from>
    <xdr:to>
      <xdr:col>9</xdr:col>
      <xdr:colOff>313764</xdr:colOff>
      <xdr:row>11</xdr:row>
      <xdr:rowOff>257731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5000" t="48339" r="31248" b="30997"/>
        <a:stretch>
          <a:fillRect/>
        </a:stretch>
      </xdr:blipFill>
      <xdr:spPr bwMode="auto">
        <a:xfrm>
          <a:off x="7759673" y="2129118"/>
          <a:ext cx="1888591" cy="16808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375067</xdr:colOff>
      <xdr:row>2</xdr:row>
      <xdr:rowOff>201709</xdr:rowOff>
    </xdr:from>
    <xdr:to>
      <xdr:col>4</xdr:col>
      <xdr:colOff>375067</xdr:colOff>
      <xdr:row>6</xdr:row>
      <xdr:rowOff>246532</xdr:rowOff>
    </xdr:to>
    <xdr:pic>
      <xdr:nvPicPr>
        <xdr:cNvPr id="2" name="Picture 25" descr="l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99667" y="725584"/>
          <a:ext cx="0" cy="137832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308103</xdr:colOff>
      <xdr:row>7</xdr:row>
      <xdr:rowOff>313765</xdr:rowOff>
    </xdr:from>
    <xdr:to>
      <xdr:col>2</xdr:col>
      <xdr:colOff>308103</xdr:colOff>
      <xdr:row>12</xdr:row>
      <xdr:rowOff>111592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413503" y="2504515"/>
          <a:ext cx="0" cy="1464702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0</xdr:col>
      <xdr:colOff>0</xdr:colOff>
      <xdr:row>0</xdr:row>
      <xdr:rowOff>11207</xdr:rowOff>
    </xdr:from>
    <xdr:to>
      <xdr:col>0</xdr:col>
      <xdr:colOff>746075</xdr:colOff>
      <xdr:row>1</xdr:row>
      <xdr:rowOff>168088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1207"/>
          <a:ext cx="746075" cy="49025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375067</xdr:colOff>
      <xdr:row>2</xdr:row>
      <xdr:rowOff>201709</xdr:rowOff>
    </xdr:from>
    <xdr:to>
      <xdr:col>4</xdr:col>
      <xdr:colOff>375067</xdr:colOff>
      <xdr:row>6</xdr:row>
      <xdr:rowOff>246532</xdr:rowOff>
    </xdr:to>
    <xdr:pic>
      <xdr:nvPicPr>
        <xdr:cNvPr id="6" name="Picture 25" descr="l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99667" y="725584"/>
          <a:ext cx="1909812" cy="137832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308103</xdr:colOff>
      <xdr:row>7</xdr:row>
      <xdr:rowOff>313765</xdr:rowOff>
    </xdr:from>
    <xdr:to>
      <xdr:col>2</xdr:col>
      <xdr:colOff>308103</xdr:colOff>
      <xdr:row>12</xdr:row>
      <xdr:rowOff>111592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413503" y="2504515"/>
          <a:ext cx="1955204" cy="1464702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590839</xdr:colOff>
      <xdr:row>2</xdr:row>
      <xdr:rowOff>190500</xdr:rowOff>
    </xdr:from>
    <xdr:to>
      <xdr:col>8</xdr:col>
      <xdr:colOff>62251</xdr:colOff>
      <xdr:row>6</xdr:row>
      <xdr:rowOff>235323</xdr:rowOff>
    </xdr:to>
    <xdr:pic>
      <xdr:nvPicPr>
        <xdr:cNvPr id="12" name="Picture 25" descr="l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15439" y="714375"/>
          <a:ext cx="1909812" cy="137832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409816</xdr:colOff>
      <xdr:row>7</xdr:row>
      <xdr:rowOff>123265</xdr:rowOff>
    </xdr:from>
    <xdr:to>
      <xdr:col>5</xdr:col>
      <xdr:colOff>408231</xdr:colOff>
      <xdr:row>11</xdr:row>
      <xdr:rowOff>168088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08492" y="2330824"/>
          <a:ext cx="1813768" cy="1389529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5</xdr:col>
      <xdr:colOff>67239</xdr:colOff>
      <xdr:row>5</xdr:row>
      <xdr:rowOff>212907</xdr:rowOff>
    </xdr:from>
    <xdr:to>
      <xdr:col>7</xdr:col>
      <xdr:colOff>441477</xdr:colOff>
      <xdr:row>9</xdr:row>
      <xdr:rowOff>68877</xdr:rowOff>
    </xdr:to>
    <xdr:grpSp>
      <xdr:nvGrpSpPr>
        <xdr:cNvPr id="8" name="Grupo 7"/>
        <xdr:cNvGrpSpPr/>
      </xdr:nvGrpSpPr>
      <xdr:grpSpPr>
        <a:xfrm rot="19583445">
          <a:off x="6981268" y="1748113"/>
          <a:ext cx="1584474" cy="1200676"/>
          <a:chOff x="6927887" y="4121624"/>
          <a:chExt cx="1584474" cy="1064525"/>
        </a:xfrm>
      </xdr:grpSpPr>
      <xdr:pic>
        <xdr:nvPicPr>
          <xdr:cNvPr id="9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l="26714" t="37640" r="26924" b="10681"/>
          <a:stretch>
            <a:fillRect/>
          </a:stretch>
        </xdr:blipFill>
        <xdr:spPr bwMode="auto">
          <a:xfrm>
            <a:off x="6927887" y="4121624"/>
            <a:ext cx="1284861" cy="8052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</xdr:pic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7239641" y="4382544"/>
            <a:ext cx="1272720" cy="8036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</xdr:pic>
    </xdr:grpSp>
    <xdr:clientData/>
  </xdr:twoCellAnchor>
  <xdr:twoCellAnchor editAs="oneCell">
    <xdr:from>
      <xdr:col>0</xdr:col>
      <xdr:colOff>1546414</xdr:colOff>
      <xdr:row>0</xdr:row>
      <xdr:rowOff>1</xdr:rowOff>
    </xdr:from>
    <xdr:to>
      <xdr:col>9</xdr:col>
      <xdr:colOff>313764</xdr:colOff>
      <xdr:row>1</xdr:row>
      <xdr:rowOff>179295</xdr:rowOff>
    </xdr:to>
    <xdr:pic>
      <xdr:nvPicPr>
        <xdr:cNvPr id="81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9955" t="22831" r="31257" b="71233"/>
        <a:stretch>
          <a:fillRect/>
        </a:stretch>
      </xdr:blipFill>
      <xdr:spPr bwMode="auto">
        <a:xfrm>
          <a:off x="1546414" y="1"/>
          <a:ext cx="8101850" cy="5154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ixo\f\Meus%20Documentos\Balan&#231;os%2098\CMI\12-98%20cm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BRAS\SYS\FINANCEI\TESOURAR\ARQUIVO\CAIXAAMB\YTD95\CASHMA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A%201611%20Revis&#227;o%20Anal&#237;tica%2031%2010%202006%20e%202005%20-%20CIAO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.01%20IMOBILIZADO%20Combined%20Leadsheet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IMOBILIZADO%20TANG&#205;VEIS%20Combined%20Leadsheet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2.1%20Revis&#227;o%20Anal&#237;tica%20e%20DF's%20Controladora%20Consolidado%2031%2012%202006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AmBev%20-%20L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Empr&#233;stimos%20e%20Financiamentos%20Combined%20Leadshee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210%20Temporary%20Investments%20-%20%20-%20IP%20Co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A%206310%20Empr&#233;stimos%20e%20Financiamentos%20Combined%20Leadsheet%20-%20CIAO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WINDOWS\Desktop\Toshiba%2030.06.01\Revis&#227;o%20anal&#237;tica%20do%20resultad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ANCEI\TESOURAR\JT\CAIXA\PASTA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.01a%20%20IMOBILIZADO%20Combined%20Leadsheet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11%20lxmar&#231;o%20Mapa%20de%20Empr&#233;stimo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10%20Sal&#225;rios%20e%20benef&#237;cios%20Leadsheet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002%20Despesas%20com%20Vendas%20Combined%20Leadsheet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602%20Revis&#227;o%20anal&#237;tica%202o%20ITR%20-%2030%2006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10.2%20Resultado%20com%20Opera&#231;&#227;o%20de%20Swap%20Leadsheet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LX%20Despesas%20Antecipadas%20Leadsheet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An&#225;lise%20Empr&#233;stimos%20-%2031%2010%202003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Paulo%20de%20Tarso%20Pereira%20J&#250;nior\Deloitte\Clientes\Centrovias\Antecipadas.dbf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Empr&#233;stimos%20e%20Financiamentos%20-%20CP%20Combined%20Leadshe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CONS1999\09SETEMB\RES09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orcamento\2.%20RI\-%20RESULTADOS%20MENSAIS\2016-12\DRE_mensal_2016_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SNA1\PROJETOS\MESA\Caixa\offshore\Curve%20Comparison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Startup" Target="Middle%20Office/Geral/Indicadores%20Financeiros/Indicadores%20Economico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Front%20Office/Caixa/Benchmark/Benchmark%20BLP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DOCUME~1\x506862\CONFIG~1\Temp\comercfi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31%20AutoBAn%2031.12.2003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2004%20Empr&#233;stimos%20e%20Financiamentos%20-%20CP%20Combined%20Leadsheet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MI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dos"/>
      <sheetName val="amb-pac"/>
      <sheetName val="hedg-boz"/>
      <sheetName val="cdb-aac"/>
      <sheetName val="exp-nac"/>
      <sheetName val="NAC-DI"/>
      <sheetName val="norchem"/>
      <sheetName val="ICATU"/>
      <sheetName val="BAMERINDUS"/>
      <sheetName val="ICATU COM."/>
      <sheetName val="MC-PROV"/>
      <sheetName val="Plan18"/>
      <sheetName val="Plan17"/>
      <sheetName val="MUTUO-0695"/>
      <sheetName val="daily95"/>
      <sheetName val="Plan1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SERIES CDI E PTAX"/>
      <sheetName val="Fixed Assets"/>
      <sheetName val="FINANCIAMENTO COFACE SUDAMERIS"/>
      <sheetName val="LX"/>
      <sheetName val="Mov.US$ nov a mar"/>
      <sheetName val="BD_BEBED"/>
      <sheetName val="BIO"/>
      <sheetName val="EMBAL_BEBED"/>
      <sheetName val="FR_BEBED"/>
      <sheetName val="GL_BEBED"/>
      <sheetName val="GRANEL_BEB"/>
      <sheetName val="Nypro_Bebed"/>
      <sheetName val="MT_BEBED"/>
      <sheetName val="Multi-K"/>
      <sheetName val="GRA_BEBED"/>
      <sheetName val="TB_BEBED"/>
      <sheetName val="SALES98"/>
      <sheetName val="Data-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BP"/>
      <sheetName val="DR"/>
      <sheetName val="Links"/>
      <sheetName val="Análise Preço Venda"/>
      <sheetName val="Tickmarks"/>
      <sheetName val="Teste FOP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análise variações"/>
      <sheetName val="Abertura por Divisão"/>
      <sheetName val="Mapas {PPC}"/>
      <sheetName val="Imob em Andamento e Adto Forn."/>
      <sheetName val="Prov.Perd {PPC}"/>
      <sheetName val="Follow Up"/>
      <sheetName val="XREF"/>
      <sheetName val="Tickmarks"/>
      <sheetName val="Abertura por Divisão 31032004"/>
      <sheetName val="Contas de resultado"/>
      <sheetName val="Mapa Mov. 105"/>
      <sheetName val="Mapa Mov. 185"/>
      <sheetName val="Mapa Mov. 260"/>
      <sheetName val="Mapa Mov. 429"/>
      <sheetName val="Mapa Mov. 411"/>
      <sheetName val="Mapa Mov. 952"/>
      <sheetName val="Imobilizado em Andamento"/>
      <sheetName val="Prov. Perdas"/>
      <sheetName val="Bens totalmente deprec_auditori"/>
      <sheetName val="Saldo inicial por divisao"/>
      <sheetName val="#REF"/>
      <sheetName val="Suporte DOAR"/>
      <sheetName val="Intercompany B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Mapa Mov."/>
      <sheetName val="PAS Depreciação 30.09.05"/>
      <sheetName val="Itens Totalmente Deprec."/>
      <sheetName val="Parâmetro"/>
      <sheetName val="Teste saldo inicial"/>
      <sheetName val="Adições jan a set05"/>
      <sheetName val="Teste Adições"/>
      <sheetName val="Log Saldo Inicial"/>
      <sheetName val="XREF"/>
      <sheetName val="Tickmarks"/>
      <sheetName val="Teste saldo inicial 31.10.04"/>
      <sheetName val="Calculo global Depr."/>
      <sheetName val="{ppc} Mapa Mov. e PAS Dep 31.12"/>
      <sheetName val="{PPC} Mapa Mov. 30.09.06"/>
      <sheetName val="PAS Depreciação 30.09"/>
      <sheetName val="Itens 100% Depreciados"/>
      <sheetName val="Teste de Adição"/>
      <sheetName val="Teste de Baixas"/>
      <sheetName val="Teste de Saldo inicial"/>
      <sheetName val="PAS Variação Set-Dez"/>
      <sheetName val="PAS Depreciação"/>
      <sheetName val="Adições out-dez_05"/>
      <sheetName val="Baixas"/>
      <sheetName val="Teste Baixas"/>
      <sheetName val="Log"/>
      <sheetName val="Parâmetro (2)"/>
      <sheetName val="Mapa Mov.{PPC}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uporte DOAR"/>
      <sheetName val="BP Formato Final"/>
      <sheetName val="DRE Formato Final"/>
      <sheetName val="DMPL Formato Final"/>
      <sheetName val="DOAR Formato Final"/>
      <sheetName val="Fluxo Formato Final"/>
      <sheetName val="BP Controladora"/>
      <sheetName val="DRE Controladora"/>
      <sheetName val="DOAR"/>
      <sheetName val="Suporte Doar "/>
      <sheetName val="Fluxo de Caixa"/>
      <sheetName val="Suporte Fluxo"/>
      <sheetName val="BP Consolidado"/>
      <sheetName val="DRE Consolidado"/>
      <sheetName val="Lead"/>
      <sheetName val="Eliminações BP e DRE"/>
      <sheetName val="Links"/>
      <sheetName val="Análise Financeira"/>
      <sheetName val="Desempenho Varejo"/>
      <sheetName val="XREF"/>
      <sheetName val="Tickmarks"/>
      <sheetName val="ML - Sul "/>
      <sheetName val="DRE"/>
      <sheetName val="Intercompany B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Links"/>
      <sheetName val="Lead"/>
      <sheetName val="Abertura por Unidade"/>
      <sheetName val="Imobilizado em Andto."/>
      <sheetName val="Pendencias (controle Karen)"/>
      <sheetName val="Teste Documental Imob. em And."/>
      <sheetName val="Mapa mov e PAS Depreciação"/>
      <sheetName val="Resultado exercício"/>
      <sheetName val="Evolução Custo e Depreciação"/>
      <sheetName val="Movimentação CBB"/>
      <sheetName val="saldo inicial"/>
      <sheetName val="Teste adicoes-baixas-transf"/>
      <sheetName val="NF's Teste adiçoes-baixas-trans"/>
      <sheetName val="Teste outras Transações"/>
      <sheetName val="Prov. Perd {PPC}"/>
      <sheetName val="Cálculo Parâmetro R 0,7"/>
      <sheetName val="XREF"/>
      <sheetName val="Tickmarks"/>
      <sheetName val="níveis parâmetro"/>
      <sheetName val="ENTRADA"/>
      <sheetName val="Receitas Vendas Inpacel"/>
      <sheetName val="Deducoes venda IP"/>
      <sheetName val="PAS Deduções venda Inpac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Report"/>
      <sheetName val="Circularizacao"/>
      <sheetName val="N.E. Escalonamento"/>
      <sheetName val="Cartas de Fiança"/>
      <sheetName val="Mapa Empréstimos {ppc}"/>
      <sheetName val="Segregacao CP x LP"/>
      <sheetName val="Calculo DTT"/>
      <sheetName val="Parâmetro"/>
      <sheetName val="XREF"/>
      <sheetName val="Tickmarks"/>
      <sheetName val="PAS de juros"/>
      <sheetName val="Eliminações BP e D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Abertura Saldos"/>
      <sheetName val="Links"/>
      <sheetName val="Para referencia"/>
      <sheetName val="Resumo de aplicações"/>
      <sheetName val="Circularização"/>
      <sheetName val="PAS de juros"/>
      <sheetName val="Composição Aplicação"/>
      <sheetName val="Parâmetro"/>
      <sheetName val="XREF"/>
      <sheetName val="Tickmarks"/>
      <sheetName val="Eliminações BP e DRE"/>
      <sheetName val="PAS Aplicações Finc"/>
      <sheetName val="adições"/>
      <sheetName val="mapa movimentação"/>
      <sheetName val="Folha Pagto"/>
      <sheetName val="População Res."/>
      <sheetName val="Calculo global Depr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Relatório"/>
      <sheetName val="Relatório 2"/>
      <sheetName val="Suporte DOAR"/>
      <sheetName val="{ppc}Mapa Mov. Emp.31.10.06"/>
      <sheetName val="PESA 31.10.06"/>
      <sheetName val="{ppc} Mapa Mov. Emp. 31.10.05"/>
      <sheetName val="PESA 31.10.05"/>
      <sheetName val="Cálculo Parâmetro"/>
      <sheetName val="Niveis Parâmetro"/>
      <sheetName val="XREF"/>
      <sheetName val="Tickmarks"/>
      <sheetName val="Abertura N.E (empr. e coper)"/>
      <sheetName val="Mapa 04.06"/>
      <sheetName val="Mapa 04.05"/>
      <sheetName val="Mapa 04.04"/>
      <sheetName val="Circularizações 04_05_06"/>
      <sheetName val="Teste Detalhe 2006"/>
      <sheetName val="Teste Detalhe 2005"/>
      <sheetName val="Teste Detalhe 2004"/>
      <sheetName val="Hedge - Cetip"/>
      <sheetName val="Swap Boston - Usina {ppc}"/>
      <sheetName val="Swap Boston {ppc}"/>
      <sheetName val="resumo ABC"/>
      <sheetName val="Cartas de Fiança"/>
      <sheetName val="Copersucar 04.06"/>
      <sheetName val="Copersucar 04.05"/>
      <sheetName val="Copersucar 04.04"/>
      <sheetName val="Valor Presente"/>
      <sheetName val="Parâmetros"/>
      <sheetName val="Log's"/>
      <sheetName val="Circularizações"/>
      <sheetName val="{ppc} Mapa 31.07.06"/>
      <sheetName val="{ppc} Mapa 31.07.05"/>
      <sheetName val="PESA 31.07.2006"/>
      <sheetName val="Abertura N.E"/>
      <sheetName val="#REF"/>
      <sheetName val=" Global fopag"/>
      <sheetName val="Mapa Empréstimos {pp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TBB-FSP"/>
      <sheetName val="TBB-FMG"/>
      <sheetName val="TBB-RJ"/>
      <sheetName val="TBB-SC"/>
      <sheetName val="TBB - GERAL"/>
      <sheetName val="Lead"/>
      <sheetName val="Link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ASTA2"/>
      <sheetName val="ICATU"/>
      <sheetName val="dados"/>
      <sheetName val="Mutuo"/>
      <sheetName val="População Res."/>
      <sheetName val="População_Res_"/>
      <sheetName val="outros_indicadores"/>
      <sheetName val="Taxas"/>
      <sheetName val="CRITERIOS"/>
      <sheetName val="Rep"/>
      <sheetName val="Comissões"/>
      <sheetName val="Resultado_Março_IP"/>
      <sheetName val="PPR_2004"/>
      <sheetName val="BANCO"/>
      <sheetName val="CDI"/>
      <sheetName val="CUSTO_CONSOLID"/>
      <sheetName val="CUSTO_MONETARIO_CONSOLID"/>
      <sheetName val="Saldo_Contábil"/>
      <sheetName val="Físico_Atual"/>
      <sheetName val="ContProd"/>
      <sheetName val="Plan2"/>
      <sheetName val="Bco1"/>
      <sheetName val="Customize_Your_Invoice"/>
      <sheetName val="Cálculo_Parâmetro"/>
      <sheetName val="Tarifas"/>
      <sheetName val="CUSTO_UNIT_TRANS_CD_RJ"/>
      <sheetName val="CUSTO_UNIT_TRANS_CD_SP"/>
      <sheetName val="CUSTO_UNIT_PORTO"/>
      <sheetName val="CUSTO_UNIT_UAG"/>
      <sheetName val="CUSTO_UNIT_UCAO"/>
      <sheetName val="CUSTO_UNIT_TRANS_CD_BH"/>
      <sheetName val="Feriados"/>
      <sheetName val="Lead"/>
      <sheetName val="Master_FIF_Flutuação"/>
      <sheetName val="Lista_de_Ramais"/>
      <sheetName val="FRA"/>
      <sheetName val="COUPOM"/>
      <sheetName val="Product_group_report"/>
      <sheetName val="Plan3"/>
      <sheetName val="indices"/>
      <sheetName val="Aplic__Finac__-_30_09_02"/>
      <sheetName val="Inserir"/>
      <sheetName val="Matriz"/>
      <sheetName val="Tabela"/>
      <sheetName val="Anexo_6"/>
      <sheetName val="מוצרים"/>
      <sheetName val="Control_Sheet"/>
      <sheetName val="MUG"/>
      <sheetName val="Resumo"/>
      <sheetName val="Fluxo_de_Caixa_CF"/>
      <sheetName val="p__name"/>
      <sheetName val="Capa"/>
      <sheetName val="Preço_Médio"/>
      <sheetName val="Prod_Tab"/>
      <sheetName val="LX"/>
      <sheetName val="Mov_US$_nov_a_mar"/>
      <sheetName val="Materials"/>
      <sheetName val="Poupança"/>
      <sheetName val="CUSTO_UNIT_CD_BH"/>
      <sheetName val="CUSTO_UNIT_CD_RJ"/>
      <sheetName val="CUSTO_UNIT_CD_SP"/>
      <sheetName val="SERIES_CDI_E_PTAX"/>
      <sheetName val="Tab"/>
      <sheetName val="Bloomberg"/>
      <sheetName val="OPC_DOL_PA"/>
      <sheetName val="SELIC"/>
      <sheetName val="ENTRADA"/>
      <sheetName val="Forecast"/>
      <sheetName val="Fixed_Assets"/>
      <sheetName val="estoque_total_dez_98"/>
      <sheetName val="#REF"/>
      <sheetName val="FCX_AFD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Links"/>
      <sheetName val="Lead"/>
      <sheetName val="Abertura por Divisão 31032004"/>
      <sheetName val="Abertura por Divisão 31122003"/>
      <sheetName val="Mapa Mov. 105"/>
      <sheetName val="Mapa Mov. 185"/>
      <sheetName val="Mapa Mov. 260"/>
      <sheetName val="Mapa Mov. 429"/>
      <sheetName val="Mapa Mov. 411"/>
      <sheetName val="Mapa Mov. 952"/>
      <sheetName val="Imobilizado em Andamento"/>
      <sheetName val="Prov. Perdas"/>
      <sheetName val="Bens totalmente deprec_auditori"/>
      <sheetName val="XREF"/>
      <sheetName val="Tickmarks"/>
      <sheetName val="Mapa Empréstimos {ppc}"/>
      <sheetName val="Anexo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eport 31.12.04"/>
      <sheetName val="Mapa Empréstimos {ppc}"/>
      <sheetName val="Segregacao CP x LP 31-03-05"/>
      <sheetName val="Relação de pagamentos"/>
      <sheetName val="Dív Subordinada"/>
      <sheetName val="XREF"/>
      <sheetName val="Tickmarks"/>
      <sheetName val="Balanço"/>
      <sheetName val="Links"/>
      <sheetName val="Lead"/>
      <sheetName val="Versao 1b ($=R$2,13)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Guias INSS e FGTS"/>
      <sheetName val="Fopag"/>
      <sheetName val=" Global fopag"/>
      <sheetName val="Cálculo Global Provisão 13"/>
      <sheetName val="Teste fopag Ural."/>
      <sheetName val="Férias acum. Ural."/>
      <sheetName val="13. salário Ural."/>
      <sheetName val="XREF"/>
      <sheetName val="Tickmarks"/>
      <sheetName val="Mapa Mov. 429"/>
      <sheetName val="Balanço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Comparativo"/>
      <sheetName val="Parametro"/>
      <sheetName val="Tabela de Parâmetros"/>
      <sheetName val="Teste de Despesa"/>
      <sheetName val="XREF"/>
      <sheetName val="Tickmarks"/>
      <sheetName val=" Global fopa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BALANCO"/>
      <sheetName val="RESULTADO"/>
      <sheetName val="Bancos e aplicação"/>
      <sheetName val="Contas a Receber"/>
      <sheetName val="Aging Jun-06{PPC}"/>
      <sheetName val="Aging para Nota Explicativa"/>
      <sheetName val="Investimentos"/>
      <sheetName val="Outros ativos"/>
      <sheetName val="Deposito Judicial"/>
      <sheetName val="Permanente"/>
      <sheetName val="Empresas ligadas"/>
      <sheetName val="Fornecedores"/>
      <sheetName val="Empréstimos"/>
      <sheetName val="Obrigações Fiscais "/>
      <sheetName val="Salários e Encargos"/>
      <sheetName val="Provisões e Aluguel de Poste"/>
      <sheetName val="Outras Contas a Pagar"/>
      <sheetName val="Contingências"/>
      <sheetName val="Receitas"/>
      <sheetName val="Mapa de Resultado"/>
      <sheetName val="Outros custos"/>
      <sheetName val="Testes Resultado"/>
      <sheetName val="Explicações"/>
      <sheetName val="XREF"/>
      <sheetName val="Tickmarks"/>
      <sheetName val="Covenants 30.06.06"/>
      <sheetName val="Deduções"/>
      <sheetName val="Custos Programação e Outros"/>
      <sheetName val="Desp. gerais e adm e vendas"/>
      <sheetName val="#REF"/>
      <sheetName val="Tickmarks "/>
      <sheetName val="Suporte DOAR"/>
      <sheetName val="Lead"/>
      <sheetName val="Paran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Circularização 30.09.04"/>
      <sheetName val="Mapa Movim.30.09.04"/>
      <sheetName val="Nota Relatório"/>
      <sheetName val="indices"/>
      <sheetName val="XREF"/>
      <sheetName val="Tickmarks"/>
      <sheetName val="Links"/>
      <sheetName val="DOAR"/>
      <sheetName val="Mapa de Resultado"/>
      <sheetName val="Deposito Judicia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Abertura das Contas"/>
      <sheetName val="Seguros"/>
      <sheetName val="Links"/>
      <sheetName val="XREF"/>
      <sheetName val="Tickmarks"/>
      <sheetName val="Mapa Movim.30.09.04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Analítico-clientes"/>
      <sheetName val="AutoBAn-relatório de clientes f"/>
      <sheetName val="Report"/>
      <sheetName val="Emprestimos 102003 {ppc}"/>
      <sheetName val="XREF"/>
      <sheetName val="Calculos - DTT"/>
      <sheetName val="Parametro - Juros e VM"/>
      <sheetName val="Parametro - VC"/>
      <sheetName val="Threshold Calc"/>
      <sheetName val="Tickmarks"/>
      <sheetName val="Emprestimos 102003 _ppc_"/>
      <sheetName val="Parametro _ VC"/>
      <sheetName val="Links"/>
      <sheetName val="Lead"/>
      <sheetName val="Anexo 6"/>
      <sheetName val="Seguros 2001-2002 {ppc}"/>
      <sheetName val="Mapa 1 - Base Férias e 13o."/>
      <sheetName val="Seguros"/>
      <sheetName val="Conciliação Custos"/>
      <sheetName val="Calculo global Depr."/>
      <sheetName val="MovimentEmprést. 31122003 {ppc}"/>
      <sheetName val="Conciliação 30.09.04"/>
      <sheetName val="Tratos"/>
      <sheetName val="CP"/>
    </sheetNames>
    <sheetDataSet>
      <sheetData sheetId="0" refreshError="1"/>
      <sheetData sheetId="1" refreshError="1"/>
      <sheetData sheetId="2"/>
      <sheetData sheetId="3">
        <row r="40">
          <cell r="AN40">
            <v>103533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#REF"/>
      <sheetName val="XREF"/>
      <sheetName val="DOAR"/>
      <sheetName val="Fixed Assets"/>
      <sheetName val="Historical Data"/>
      <sheetName val="Emprestimos 102003 {pp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Circularizacao"/>
      <sheetName val="NE"/>
      <sheetName val="Movimentação {ppc}"/>
      <sheetName val="Segregacao CP x LP"/>
      <sheetName val="Calculo DTT"/>
      <sheetName val="Parâmetro"/>
      <sheetName val="XREF"/>
      <sheetName val="Tickmarks"/>
      <sheetName val="Links"/>
      <sheetName val="Report 31.12.04"/>
      <sheetName val="Circularização 30.09.04"/>
      <sheetName val="Mapa Empréstimos {ppc}"/>
      <sheetName val="Cartas de Fiança"/>
      <sheetName val="Abertura das Contas"/>
      <sheetName val="Circularização"/>
      <sheetName val="Mapa  Mov. e Teste Empréstimos"/>
      <sheetName val="Outorga 2004"/>
      <sheetName val="Outorga Fixa e Variável"/>
      <sheetName val="Circularizações"/>
      <sheetName val="Parametro Empréstimos"/>
      <sheetName val="VP - HP 12C"/>
      <sheetName val="VP - 30.06.2004"/>
      <sheetName val="NE 6"/>
      <sheetName val="NE 7"/>
      <sheetName val="NE 15"/>
      <sheetName val="Mapa e teste jun06"/>
      <sheetName val="Mútuo OHL 30.06.2006"/>
      <sheetName val="BNDES 12.05"/>
      <sheetName val="Mapa 09.05"/>
      <sheetName val="CP x LP e Cláusula BNDES"/>
      <sheetName val="NR"/>
      <sheetName val="SWAP"/>
      <sheetName val="Mapa Empréstimos"/>
      <sheetName val="Teste Adições e Baixas"/>
      <sheetName val="Emprestimos 102003 {ppc}"/>
      <sheetName val="Seguros"/>
      <sheetName val="Teste FOPA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SULT0799"/>
      <sheetName val="UH CONS"/>
      <sheetName val="ATIVO"/>
      <sheetName val="PASSIVO"/>
      <sheetName val="RESULTADO"/>
      <sheetName val="MUTAÇÃO"/>
      <sheetName val="DOAR"/>
      <sheetName val="VARIAÇÃO"/>
      <sheetName val="Seguros 2001-2002 {ppc}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(1)ML-2010"/>
      <sheetName val="(2)LC-2010"/>
      <sheetName val="(3)LS-2010"/>
      <sheetName val="(4)CL-2010"/>
      <sheetName val="(5)LM-2010"/>
      <sheetName val="(6)BF-2010"/>
      <sheetName val="(7)Elim-2010"/>
      <sheetName val="(7.1)Elim-2010_IFRS"/>
      <sheetName val="(8)Cons-2010_MA"/>
      <sheetName val="(8.1)Cons-2010_Novo"/>
      <sheetName val="(9)Varejo-2010"/>
      <sheetName val="(1)ML-2011"/>
      <sheetName val="(2)LC-2011"/>
      <sheetName val="(3)LS-2011"/>
      <sheetName val="(4)CL-2011"/>
      <sheetName val="(5)LM-2011"/>
      <sheetName val="(6)BF-2011"/>
      <sheetName val="(6.1)BF-2011 10 meses"/>
      <sheetName val="(7)Elim-2011"/>
      <sheetName val="(7.1)Elim-2011_IFRS 11"/>
      <sheetName val="(8)Cons-2011_Novo"/>
      <sheetName val="(8.1)Cons-2011_IFRS"/>
      <sheetName val="(8.1)Cons-2011_MA"/>
      <sheetName val="(9)Varejo-2011"/>
      <sheetName val="(10)Controladora-2011"/>
      <sheetName val="(1)ML-2012"/>
      <sheetName val="(2)LC-2012"/>
      <sheetName val="(3)LS-2012"/>
      <sheetName val="(4)CL-2012"/>
      <sheetName val="(5)LM-2012"/>
      <sheetName val="(7)Elim-2012"/>
      <sheetName val="(7.1)Elim-2012_MA"/>
      <sheetName val="(8)Cons-2012_Novo"/>
      <sheetName val="(8.1)Cons-2012_MA"/>
      <sheetName val="(6)Bau-2012"/>
      <sheetName val="(9)Varejo-2012"/>
      <sheetName val="(10)Controladora-2012"/>
      <sheetName val="(1)ML-2013"/>
      <sheetName val="(2)LC-2013"/>
      <sheetName val="(3)LS-2013"/>
      <sheetName val="(4)CL-2013"/>
      <sheetName val="(5)LM-2013"/>
      <sheetName val="(5.1) Epoca"/>
      <sheetName val="(7.1)Elim-2013_MA"/>
      <sheetName val="(8.1)Cons-2013_MA"/>
      <sheetName val="(7)Elim-2013"/>
      <sheetName val="(8)Cons-2013_Novo"/>
      <sheetName val="(9)Varejo-2013"/>
      <sheetName val="(10)Controladora-2013"/>
      <sheetName val="(1)ML-2014"/>
      <sheetName val="(2)LC-2014"/>
      <sheetName val="(3)LS-2014"/>
      <sheetName val="(4)CL-2014"/>
      <sheetName val="(5)LM-2014"/>
      <sheetName val="(5.1) Epoca-2014 "/>
      <sheetName val="(7)Elim-2014"/>
      <sheetName val="(7.1)Elim-2014_MA"/>
      <sheetName val="(8)Cons-2014_Novo"/>
      <sheetName val="(8.1)Cons-2014_MA"/>
      <sheetName val="(9)Varejo-2014"/>
      <sheetName val="(10)Controladora-2014"/>
      <sheetName val="(1)ML-2015"/>
      <sheetName val="(10)Controladora-2015"/>
      <sheetName val="(2)LC-2015"/>
      <sheetName val="(3)LS-2015"/>
      <sheetName val="(4)CL-2015"/>
      <sheetName val="(5)LM-2015"/>
      <sheetName val="(5.1) Epoca-2015 "/>
      <sheetName val="(7)Elim-2015"/>
      <sheetName val="(7.1)Elim-2015_MA"/>
      <sheetName val="(8.1)Cons-2015_MA"/>
      <sheetName val="(8)Cons-2015_Novo"/>
      <sheetName val="(9)Varejo-2015"/>
      <sheetName val="(1)ML-2016"/>
      <sheetName val="(2)LC-2016"/>
      <sheetName val="(3)LS-2016"/>
      <sheetName val="(4)CL-2016"/>
      <sheetName val="(5)LM-2016"/>
      <sheetName val="(5.1) Epoca-2016"/>
      <sheetName val="(7)Elim-2016"/>
      <sheetName val="(7.1)Elim-2016_MA"/>
      <sheetName val="(8)Cons-2016_Novo"/>
      <sheetName val="(8.1)Cons-2016_MA"/>
      <sheetName val="(9)Varejo-2016"/>
      <sheetName val="(10)Controladora-2016"/>
      <sheetName val="(1)ML-2014 ORC"/>
      <sheetName val="(2)LC-2014 ORC"/>
      <sheetName val="(3)LS-2014 ORC"/>
      <sheetName val="(4)CL-2014 ORC"/>
      <sheetName val="(5)LM-2014 ORC"/>
      <sheetName val="(5.1) Epoca-14 ORC"/>
      <sheetName val="(7)Elim-2014 ORC"/>
      <sheetName val="(8)Cons-2014 ORC_IFRS"/>
      <sheetName val="(9)Varejo-2014 ORC"/>
      <sheetName val="(10)Controladora-2014 ORC"/>
      <sheetName val="COMP-Varejo(2016)"/>
      <sheetName val="COMP-LC(2016)"/>
      <sheetName val="COMP-LS(2016)"/>
      <sheetName val="COMP-LAC(2016)"/>
      <sheetName val="COMP-CONS(2016)"/>
      <sheetName val="COMP-CONS MA(2016)"/>
      <sheetName val="(a)ML-BP"/>
      <sheetName val="(b)LC-BP"/>
      <sheetName val="(c)LS-BP"/>
      <sheetName val="(d)CL-BP"/>
      <sheetName val="(e)LM-BP"/>
      <sheetName val="(e)Epoca-BP"/>
      <sheetName val="(g)Elim-BP"/>
      <sheetName val="(f)BF-BP"/>
      <sheetName val="(g.1)Elim-BP_MA"/>
      <sheetName val="(h)Comb-BP-IFRS"/>
      <sheetName val="(i.1)Cons-BP_MA"/>
      <sheetName val="(i)Cons-BP-IFRS"/>
      <sheetName val="(j)Cons-BP10-MA"/>
      <sheetName val="DFC - Controladora"/>
      <sheetName val="DFC - Consolidado IFRS"/>
      <sheetName val="DFC - Consolidado_MA"/>
      <sheetName val="DFC-2013"/>
      <sheetName val="Margem-2010"/>
      <sheetName val="Margem-2011"/>
      <sheetName val="Margem-2012"/>
      <sheetName val="Margem-2013"/>
      <sheetName val="Margem-2014"/>
      <sheetName val="Margem-2015"/>
      <sheetName val="Margem-2016"/>
      <sheetName val="Resumo"/>
      <sheetName val="TAB1"/>
      <sheetName val="TAB2"/>
      <sheetName val="TAB3"/>
      <sheetName val="TAB4"/>
      <sheetName val="TAB5"/>
      <sheetName val="ANEXO I"/>
      <sheetName val="ANEXO II"/>
      <sheetName val="ANEXO III"/>
      <sheetName val="ANEXO IV"/>
      <sheetName val="ANEXO VI"/>
      <sheetName val="ANEXO IX"/>
      <sheetName val="ANEXO Extra"/>
      <sheetName val="Graf1"/>
      <sheetName val="KPI"/>
      <sheetName val="Prazos"/>
      <sheetName val="Resumo-Indicadores"/>
      <sheetName val="DA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43">
          <cell r="B43">
            <v>1010.76</v>
          </cell>
        </row>
        <row r="45">
          <cell r="B45">
            <v>284.12599999999998</v>
          </cell>
        </row>
        <row r="46">
          <cell r="B46">
            <v>509.15499999999997</v>
          </cell>
        </row>
        <row r="48">
          <cell r="B48">
            <v>2.5529999999999999</v>
          </cell>
        </row>
      </sheetData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Yield Curve"/>
      <sheetName val="Yield Curve (2)"/>
      <sheetName val="dados"/>
      <sheetName val="Brazil Sovereign"/>
      <sheetName val="Brazil Swap"/>
      <sheetName val="Sheet2"/>
      <sheetName val="Treasuries"/>
      <sheetName val="Industrials"/>
      <sheetName val="Price"/>
      <sheetName val="Price (2)"/>
      <sheetName val="Feriados"/>
      <sheetName val="Sheet1"/>
      <sheetName val="Dados Cash"/>
      <sheetName val="Comparativo 99X00"/>
      <sheetName val="validaciones"/>
      <sheetName val="Tabela de Parâmetros"/>
      <sheetName val="Versao 1b ($=R$2,13)"/>
      <sheetName val="CRITERIOS"/>
      <sheetName val="BANCO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ndicadores Econômicos"/>
      <sheetName val="Datas de Divulgação"/>
      <sheetName val="Indicadores Bloomberg"/>
      <sheetName val="BLP"/>
      <sheetName val="Estimativa  IP"/>
      <sheetName val="Tx Juros Efetivas"/>
      <sheetName val="Valor de Mercado"/>
      <sheetName val="Pop. Eco. At."/>
      <sheetName val="Brazil Sovereign"/>
      <sheetName val="Dados BLP"/>
      <sheetName val="base bradesco"/>
      <sheetName val="Comparativo 99X00"/>
    </sheetNames>
    <sheetDataSet>
      <sheetData sheetId="0"/>
      <sheetData sheetId="1"/>
      <sheetData sheetId="2"/>
      <sheetData sheetId="3" refreshError="1">
        <row r="5">
          <cell r="A5" t="e">
            <v>#NAME?</v>
          </cell>
          <cell r="C5" t="e">
            <v>#NAME?</v>
          </cell>
          <cell r="E5" t="e">
            <v>#NAME?</v>
          </cell>
          <cell r="G5" t="e">
            <v>#NAME?</v>
          </cell>
          <cell r="I5" t="e">
            <v>#NAME?</v>
          </cell>
          <cell r="K5" t="e">
            <v>#NAME?</v>
          </cell>
          <cell r="M5" t="e">
            <v>#NAME?</v>
          </cell>
          <cell r="O5" t="e">
            <v>#NAME?</v>
          </cell>
          <cell r="Q5" t="e">
            <v>#NAME?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Benchmark"/>
      <sheetName val="Cálculos"/>
      <sheetName val="Dados BLP"/>
      <sheetName val="CDI Acumulado"/>
      <sheetName val="Bloomberg"/>
      <sheetName val="Holidays"/>
      <sheetName val="BLP"/>
      <sheetName val="Registro"/>
      <sheetName val="Brazil Sovereign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raficosINGLES"/>
      <sheetName val="BRASIL-PILARINGLES"/>
      <sheetName val="graficos 1001 "/>
      <sheetName val="GRAFICO COMITE"/>
      <sheetName val="GRAFICO-COMITE 2"/>
      <sheetName val="ESTADO"/>
      <sheetName val="BRASIL-PILAR"/>
      <sheetName val="BRASIL-PILAR (3)"/>
      <sheetName val="SP"/>
      <sheetName val="RJ"/>
      <sheetName val="MG"/>
      <sheetName val="BA"/>
      <sheetName val="RS"/>
      <sheetName val="DF"/>
      <sheetName val="PE"/>
      <sheetName val="DEMAIS"/>
      <sheetName val="PR"/>
      <sheetName val="SC"/>
      <sheetName val="BASE01"/>
      <sheetName val="BASE00"/>
      <sheetName val="RANKING_REGIAO01"/>
      <sheetName val="RANKING_REGIAO00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BP"/>
      <sheetName val="DRE"/>
      <sheetName val="DMP"/>
      <sheetName val="DOAR"/>
      <sheetName val="Cash flow"/>
      <sheetName val="Movim. DOAR (31_12_03)"/>
      <sheetName val="Movim. CASH FLOW (31_12_03)"/>
      <sheetName val="BP (31_12_03)"/>
      <sheetName val="BP c out"/>
      <sheetName val="DRE c out"/>
      <sheetName val="lalur"/>
      <sheetName val="outorga-histórico"/>
      <sheetName val="DOAR BARRETO"/>
      <sheetName val="memoriadoar"/>
      <sheetName val="FLCX"/>
      <sheetName val="XREF"/>
      <sheetName val="Lead"/>
      <sheetName val="RANKING_REGIAO01"/>
      <sheetName val="Inputs from PSTN Model"/>
      <sheetName val="Lea me"/>
      <sheetName val="Mapa Empréstimos {ppc}"/>
      <sheetName val="Report 31.12.04"/>
      <sheetName val="Calculo DTT"/>
      <sheetName val="Cartas de Fianç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Report 31.12.04"/>
      <sheetName val="Circularização 30.09.04"/>
      <sheetName val="Mapa Empréstimos {ppc}"/>
      <sheetName val="Cartas de Fiança"/>
      <sheetName val="Segregacao CP x LP 30-09-04"/>
      <sheetName val="Calculo DTT"/>
      <sheetName val="Parâmetro"/>
      <sheetName val="XREF"/>
      <sheetName val="Tickmarks"/>
      <sheetName val="Links"/>
      <sheetName val="44"/>
      <sheetName val="Cabos"/>
    </sheetNames>
    <sheetDataSet>
      <sheetData sheetId="0" refreshError="1"/>
      <sheetData sheetId="1" refreshError="1">
        <row r="24">
          <cell r="I24">
            <v>80671</v>
          </cell>
          <cell r="K24">
            <v>382772</v>
          </cell>
        </row>
      </sheetData>
      <sheetData sheetId="2"/>
      <sheetData sheetId="3" refreshError="1">
        <row r="42">
          <cell r="P42">
            <v>-430813</v>
          </cell>
        </row>
        <row r="43">
          <cell r="K43">
            <v>37829</v>
          </cell>
          <cell r="M43">
            <v>-975</v>
          </cell>
        </row>
        <row r="54">
          <cell r="P54">
            <v>-50850</v>
          </cell>
        </row>
        <row r="59">
          <cell r="P59">
            <v>49727</v>
          </cell>
        </row>
        <row r="61">
          <cell r="P61">
            <v>-5049</v>
          </cell>
        </row>
      </sheetData>
      <sheetData sheetId="4" refreshError="1">
        <row r="10">
          <cell r="H10" t="str">
            <v>t/m</v>
          </cell>
        </row>
        <row r="17">
          <cell r="H17" t="str">
            <v>{h}</v>
          </cell>
        </row>
        <row r="20">
          <cell r="H20" t="str">
            <v>!</v>
          </cell>
        </row>
        <row r="24">
          <cell r="H24" t="str">
            <v>{b}</v>
          </cell>
        </row>
      </sheetData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"/>
  <dimension ref="A1:AD16"/>
  <sheetViews>
    <sheetView showGridLines="0" tabSelected="1" zoomScale="85" zoomScaleNormal="85" workbookViewId="0">
      <selection activeCell="A4" sqref="A4"/>
    </sheetView>
  </sheetViews>
  <sheetFormatPr defaultColWidth="0" defaultRowHeight="26.25" customHeight="1" zeroHeight="1"/>
  <cols>
    <col min="1" max="1" width="67.42578125" style="61" bestFit="1" customWidth="1"/>
    <col min="2" max="9" width="9.140625" style="61" customWidth="1"/>
    <col min="10" max="10" width="4.7109375" style="61" customWidth="1"/>
    <col min="11" max="30" width="0" style="61" hidden="1" customWidth="1"/>
    <col min="31" max="16384" width="9.140625" style="61" hidden="1"/>
  </cols>
  <sheetData>
    <row r="1" spans="1:10"/>
    <row r="2" spans="1:10" ht="15" customHeight="1" thickBot="1">
      <c r="A2" s="62"/>
      <c r="B2" s="62"/>
      <c r="C2" s="62"/>
      <c r="D2" s="62"/>
      <c r="E2" s="62"/>
      <c r="F2" s="62"/>
      <c r="G2" s="62"/>
      <c r="H2" s="62"/>
      <c r="I2" s="62"/>
      <c r="J2" s="62"/>
    </row>
    <row r="3" spans="1:10"/>
    <row r="4" spans="1:10">
      <c r="A4" s="63" t="s">
        <v>112</v>
      </c>
    </row>
    <row r="5" spans="1:10">
      <c r="A5" s="63"/>
    </row>
    <row r="6" spans="1:10">
      <c r="A6" s="63" t="s">
        <v>101</v>
      </c>
    </row>
    <row r="7" spans="1:10">
      <c r="A7" s="63"/>
    </row>
    <row r="8" spans="1:10">
      <c r="A8" s="63" t="s">
        <v>113</v>
      </c>
    </row>
    <row r="9" spans="1:10">
      <c r="A9" s="63"/>
    </row>
    <row r="10" spans="1:10">
      <c r="A10" s="63" t="s">
        <v>102</v>
      </c>
    </row>
    <row r="11" spans="1:10">
      <c r="A11" s="63"/>
    </row>
    <row r="12" spans="1:10">
      <c r="A12" s="63" t="s">
        <v>114</v>
      </c>
    </row>
    <row r="13" spans="1:10">
      <c r="A13" s="63"/>
    </row>
    <row r="14" spans="1:10">
      <c r="A14" s="63"/>
    </row>
    <row r="15" spans="1:10" ht="27" thickBot="1">
      <c r="A15" s="62"/>
      <c r="B15" s="62"/>
      <c r="C15" s="62"/>
      <c r="D15" s="62"/>
      <c r="E15" s="62"/>
      <c r="F15" s="62"/>
      <c r="G15" s="62"/>
      <c r="H15" s="62"/>
      <c r="I15" s="62"/>
      <c r="J15" s="62"/>
    </row>
    <row r="16" spans="1:10" hidden="1"/>
  </sheetData>
  <sheetProtection password="E55A" sheet="1" objects="1" scenarios="1"/>
  <protectedRanges>
    <protectedRange password="99B6" sqref="A15:XFD1048576" name="Intervalo1_2"/>
  </protectedRanges>
  <hyperlinks>
    <hyperlink ref="A4" location="'1. Principais Indicadores'!A1" display="1. Principais Indicadores"/>
    <hyperlink ref="A6" location="'2. Demonstrativos de Resultados'!A1" display="2. Demonstrativos de Resultados"/>
    <hyperlink ref="A8" location="'3. Desempenho Financeiro'!A1" display="3. Desempenho Financeiro"/>
    <hyperlink ref="A10" location="'4. Balanço Patrimonial'!A1" display="4. Balanço Patrimonial"/>
    <hyperlink ref="A12" location="'5. Vendas e Lojas por Canal'!A1" display="5. Vendas e Número de Lojas por Canal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Plan4"/>
  <dimension ref="A1:AP34"/>
  <sheetViews>
    <sheetView showGridLines="0" topLeftCell="P1" workbookViewId="0">
      <selection activeCell="AE1" sqref="AE1:AE1048576"/>
    </sheetView>
  </sheetViews>
  <sheetFormatPr defaultRowHeight="11.25"/>
  <cols>
    <col min="1" max="1" width="35.42578125" style="3" customWidth="1"/>
    <col min="2" max="29" width="7.7109375" style="2" bestFit="1" customWidth="1"/>
    <col min="30" max="30" width="1.5703125" style="2" customWidth="1"/>
    <col min="31" max="33" width="8.140625" style="2" bestFit="1" customWidth="1"/>
    <col min="34" max="39" width="7.7109375" style="2" bestFit="1" customWidth="1"/>
    <col min="40" max="16384" width="9.140625" style="1"/>
  </cols>
  <sheetData>
    <row r="1" spans="1:42">
      <c r="A1" s="176"/>
    </row>
    <row r="2" spans="1:42">
      <c r="A2" s="9"/>
    </row>
    <row r="3" spans="1:42" ht="11.25" customHeight="1">
      <c r="A3" s="8" t="s">
        <v>11</v>
      </c>
      <c r="B3" s="122" t="s">
        <v>179</v>
      </c>
      <c r="C3" s="122" t="s">
        <v>178</v>
      </c>
      <c r="D3" s="122" t="s">
        <v>177</v>
      </c>
      <c r="E3" s="122" t="s">
        <v>176</v>
      </c>
      <c r="F3" s="122" t="s">
        <v>175</v>
      </c>
      <c r="G3" s="122" t="s">
        <v>173</v>
      </c>
      <c r="H3" s="122" t="s">
        <v>172</v>
      </c>
      <c r="I3" s="122" t="s">
        <v>171</v>
      </c>
      <c r="J3" s="122" t="s">
        <v>170</v>
      </c>
      <c r="K3" s="122" t="s">
        <v>169</v>
      </c>
      <c r="L3" s="122" t="s">
        <v>168</v>
      </c>
      <c r="M3" s="122" t="s">
        <v>167</v>
      </c>
      <c r="N3" s="122" t="s">
        <v>165</v>
      </c>
      <c r="O3" s="122" t="s">
        <v>158</v>
      </c>
      <c r="P3" s="122" t="s">
        <v>132</v>
      </c>
      <c r="Q3" s="122" t="s">
        <v>127</v>
      </c>
      <c r="R3" s="122" t="s">
        <v>126</v>
      </c>
      <c r="S3" s="122" t="s">
        <v>123</v>
      </c>
      <c r="T3" s="122" t="s">
        <v>118</v>
      </c>
      <c r="U3" s="122" t="s">
        <v>117</v>
      </c>
      <c r="V3" s="122" t="s">
        <v>133</v>
      </c>
      <c r="W3" s="122" t="s">
        <v>134</v>
      </c>
      <c r="X3" s="122" t="s">
        <v>135</v>
      </c>
      <c r="Y3" s="122" t="s">
        <v>136</v>
      </c>
      <c r="Z3" s="122" t="s">
        <v>137</v>
      </c>
      <c r="AA3" s="122" t="s">
        <v>138</v>
      </c>
      <c r="AB3" s="122" t="s">
        <v>139</v>
      </c>
      <c r="AC3" s="122" t="s">
        <v>140</v>
      </c>
      <c r="AE3" s="122">
        <v>2016</v>
      </c>
      <c r="AF3" s="122">
        <v>2015</v>
      </c>
      <c r="AG3" s="122">
        <v>2014</v>
      </c>
      <c r="AH3" s="122">
        <v>2013</v>
      </c>
      <c r="AI3" s="122">
        <v>2012</v>
      </c>
      <c r="AJ3" s="122">
        <v>2011</v>
      </c>
      <c r="AK3" s="122">
        <v>2010</v>
      </c>
      <c r="AL3" s="122">
        <v>2009</v>
      </c>
      <c r="AM3" s="122">
        <v>2008</v>
      </c>
      <c r="AO3" s="239" t="s">
        <v>103</v>
      </c>
      <c r="AP3" s="239"/>
    </row>
    <row r="4" spans="1:42" ht="3.95" customHeight="1">
      <c r="A4" s="7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E4" s="121"/>
      <c r="AF4" s="121"/>
      <c r="AG4" s="121"/>
      <c r="AH4" s="121"/>
      <c r="AI4" s="121"/>
      <c r="AJ4" s="121"/>
      <c r="AK4" s="121"/>
      <c r="AL4" s="121"/>
      <c r="AM4" s="121"/>
      <c r="AO4" s="239"/>
      <c r="AP4" s="239"/>
    </row>
    <row r="5" spans="1:42">
      <c r="A5" s="7" t="s">
        <v>10</v>
      </c>
      <c r="B5" s="120">
        <v>3392.6909999999998</v>
      </c>
      <c r="C5" s="120">
        <v>2693.808</v>
      </c>
      <c r="D5" s="120">
        <v>2561.5329999999999</v>
      </c>
      <c r="E5" s="120">
        <v>2723.6120000000001</v>
      </c>
      <c r="F5" s="120">
        <v>2967.9090000000001</v>
      </c>
      <c r="G5" s="120">
        <v>2430.98</v>
      </c>
      <c r="H5" s="120">
        <v>2444.79</v>
      </c>
      <c r="I5" s="120">
        <v>2654.6350000000002</v>
      </c>
      <c r="J5" s="120">
        <v>3247.5610000000001</v>
      </c>
      <c r="K5" s="120">
        <v>2801.431</v>
      </c>
      <c r="L5" s="120">
        <v>2756.5990000000002</v>
      </c>
      <c r="M5" s="120">
        <v>2699.0680000000002</v>
      </c>
      <c r="N5" s="120">
        <v>2948.4380000000001</v>
      </c>
      <c r="O5" s="120">
        <v>2420.2959999999998</v>
      </c>
      <c r="P5" s="120">
        <v>2192.4340000000002</v>
      </c>
      <c r="Q5" s="120">
        <v>2131.248</v>
      </c>
      <c r="R5" s="120">
        <v>2457.1179999999999</v>
      </c>
      <c r="S5" s="120">
        <v>2035.1479999999999</v>
      </c>
      <c r="T5" s="120">
        <v>1971.7190000000001</v>
      </c>
      <c r="U5" s="120">
        <v>1992.1189999999999</v>
      </c>
      <c r="V5" s="120">
        <v>2269.2249999999999</v>
      </c>
      <c r="W5" s="120">
        <v>1891.758</v>
      </c>
      <c r="X5" s="120">
        <v>1744.289</v>
      </c>
      <c r="Y5" s="120">
        <v>1696.0640000000001</v>
      </c>
      <c r="Z5" s="120">
        <v>1896.67</v>
      </c>
      <c r="AA5" s="120">
        <v>1414.2470000000001</v>
      </c>
      <c r="AB5" s="120">
        <v>1262.127</v>
      </c>
      <c r="AC5" s="120">
        <v>1118.932</v>
      </c>
      <c r="AE5" s="120">
        <f>SUM(B5:E5)</f>
        <v>11371.644</v>
      </c>
      <c r="AF5" s="120">
        <f>SUM(F5:I5)</f>
        <v>10498.314</v>
      </c>
      <c r="AG5" s="120">
        <f>SUM(J5:M5)</f>
        <v>11504.659</v>
      </c>
      <c r="AH5" s="120">
        <f>SUM(N5:Q5)</f>
        <v>9692.4160000000011</v>
      </c>
      <c r="AI5" s="120">
        <v>8456.1039999999994</v>
      </c>
      <c r="AJ5" s="120">
        <v>7601.3360000000002</v>
      </c>
      <c r="AK5" s="120">
        <v>5691.9759999999997</v>
      </c>
      <c r="AL5" s="117">
        <v>4129.7</v>
      </c>
      <c r="AM5" s="117">
        <v>3413.3</v>
      </c>
    </row>
    <row r="6" spans="1:42">
      <c r="A6" s="7" t="s">
        <v>9</v>
      </c>
      <c r="B6" s="120">
        <v>2839.2750000000001</v>
      </c>
      <c r="C6" s="120">
        <v>2258.732</v>
      </c>
      <c r="D6" s="120">
        <v>2147.2640000000001</v>
      </c>
      <c r="E6" s="120">
        <v>2263.4740000000002</v>
      </c>
      <c r="F6" s="120">
        <v>2535.9810000000002</v>
      </c>
      <c r="G6" s="120">
        <v>2082.5439999999999</v>
      </c>
      <c r="H6" s="120">
        <v>2107.3009999999999</v>
      </c>
      <c r="I6" s="120">
        <v>2252.433</v>
      </c>
      <c r="J6" s="120">
        <v>2777.3739999999998</v>
      </c>
      <c r="K6" s="120">
        <v>2390.3850000000002</v>
      </c>
      <c r="L6" s="120">
        <v>2342.759</v>
      </c>
      <c r="M6" s="120">
        <v>2268.8670000000002</v>
      </c>
      <c r="N6" s="120">
        <v>2478.9630000000002</v>
      </c>
      <c r="O6" s="120">
        <v>2020.8009999999999</v>
      </c>
      <c r="P6" s="120">
        <v>1823.067</v>
      </c>
      <c r="Q6" s="120">
        <v>1765.6079999999999</v>
      </c>
      <c r="R6" s="120">
        <v>2047.6959999999999</v>
      </c>
      <c r="S6" s="120">
        <v>1700.5609999999999</v>
      </c>
      <c r="T6" s="120">
        <v>1652.662</v>
      </c>
      <c r="U6" s="120">
        <v>1665.8510000000001</v>
      </c>
      <c r="V6" s="120">
        <v>1927.8579999999999</v>
      </c>
      <c r="W6" s="120">
        <v>1602.6579999999999</v>
      </c>
      <c r="X6" s="120">
        <v>1472.8019999999999</v>
      </c>
      <c r="Y6" s="120">
        <v>1416.0530000000001</v>
      </c>
      <c r="Z6" s="120">
        <v>1596.5550000000001</v>
      </c>
      <c r="AA6" s="120">
        <v>1197.396</v>
      </c>
      <c r="AB6" s="120">
        <v>1073.011</v>
      </c>
      <c r="AC6" s="120">
        <v>941.06200000000001</v>
      </c>
      <c r="AE6" s="120">
        <f>SUM(B6:E6)</f>
        <v>9508.744999999999</v>
      </c>
      <c r="AF6" s="120">
        <f>SUM(F6:I6)</f>
        <v>8978.2589999999982</v>
      </c>
      <c r="AG6" s="120">
        <f>SUM(J6:M6)</f>
        <v>9779.3850000000002</v>
      </c>
      <c r="AH6" s="120">
        <f>SUM(N6:Q6)</f>
        <v>8088.4390000000003</v>
      </c>
      <c r="AI6" s="120">
        <v>7066.77</v>
      </c>
      <c r="AJ6" s="120">
        <v>6419.3709999999992</v>
      </c>
      <c r="AK6" s="120">
        <v>4808.0240000000003</v>
      </c>
      <c r="AL6" s="120">
        <v>3350.9989999999998</v>
      </c>
      <c r="AM6" s="120">
        <v>2610.5189999999998</v>
      </c>
    </row>
    <row r="7" spans="1:42" ht="3.95" customHeight="1">
      <c r="A7" s="7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E7" s="121"/>
      <c r="AF7" s="121"/>
      <c r="AG7" s="121"/>
      <c r="AH7" s="121"/>
      <c r="AI7" s="121"/>
      <c r="AJ7" s="121"/>
      <c r="AK7" s="121"/>
      <c r="AL7" s="121"/>
      <c r="AM7" s="121"/>
    </row>
    <row r="8" spans="1:42">
      <c r="A8" s="7" t="s">
        <v>71</v>
      </c>
      <c r="B8" s="120">
        <v>840.654</v>
      </c>
      <c r="C8" s="120">
        <v>715.91099999999994</v>
      </c>
      <c r="D8" s="120">
        <v>682.48599999999999</v>
      </c>
      <c r="E8" s="120">
        <v>683.56399999999996</v>
      </c>
      <c r="F8" s="120">
        <v>721.40700000000004</v>
      </c>
      <c r="G8" s="120">
        <v>613.86599999999999</v>
      </c>
      <c r="H8" s="120">
        <v>629.53200000000004</v>
      </c>
      <c r="I8" s="120">
        <v>613.82399999999996</v>
      </c>
      <c r="J8" s="120">
        <v>759.22199999999998</v>
      </c>
      <c r="K8" s="120">
        <v>679.53399999999999</v>
      </c>
      <c r="L8" s="120">
        <v>633.71900000000005</v>
      </c>
      <c r="M8" s="120">
        <v>620.00099999999998</v>
      </c>
      <c r="N8" s="120">
        <v>678.149</v>
      </c>
      <c r="O8" s="120">
        <v>572.40599999999995</v>
      </c>
      <c r="P8" s="120">
        <v>514.21900000000005</v>
      </c>
      <c r="Q8" s="120">
        <v>498.221</v>
      </c>
      <c r="R8" s="120">
        <v>574.14200000000005</v>
      </c>
      <c r="S8" s="120">
        <v>495.29199999999997</v>
      </c>
      <c r="T8" s="120">
        <v>476.88</v>
      </c>
      <c r="U8" s="120">
        <v>462.65199999999999</v>
      </c>
      <c r="V8" s="117">
        <v>668.16099999999994</v>
      </c>
      <c r="W8" s="117">
        <v>523.61099999999999</v>
      </c>
      <c r="X8" s="117">
        <v>482.65699999999998</v>
      </c>
      <c r="Y8" s="117">
        <v>469.858</v>
      </c>
      <c r="Z8" s="117">
        <v>521.24300000000005</v>
      </c>
      <c r="AA8" s="117">
        <v>413.05200000000002</v>
      </c>
      <c r="AB8" s="117">
        <v>368.39800000000002</v>
      </c>
      <c r="AC8" s="117">
        <v>339.07</v>
      </c>
      <c r="AE8" s="120">
        <f>SUM(B8:E8)</f>
        <v>2922.6149999999998</v>
      </c>
      <c r="AF8" s="120">
        <f>SUM(F8:I8)</f>
        <v>2578.6290000000004</v>
      </c>
      <c r="AG8" s="120">
        <f>SUM(J8:M8)</f>
        <v>2692.4759999999997</v>
      </c>
      <c r="AH8" s="120">
        <f>SUM(N8:Q8)</f>
        <v>2262.9949999999999</v>
      </c>
      <c r="AI8" s="120">
        <v>2008.9659999999999</v>
      </c>
      <c r="AJ8" s="120">
        <v>2144.2869999999998</v>
      </c>
      <c r="AK8" s="120">
        <v>1641.7630000000001</v>
      </c>
      <c r="AL8" s="240">
        <v>1210.8109999999999</v>
      </c>
      <c r="AM8" s="120">
        <v>1007.417</v>
      </c>
    </row>
    <row r="9" spans="1:42">
      <c r="A9" s="7" t="s">
        <v>12</v>
      </c>
      <c r="B9" s="166">
        <f t="shared" ref="B9:C9" si="0">B8/B6</f>
        <v>0.29608051351137171</v>
      </c>
      <c r="C9" s="166">
        <f t="shared" si="0"/>
        <v>0.31695260880883608</v>
      </c>
      <c r="D9" s="166">
        <f t="shared" ref="D9:F9" si="1">D8/D6</f>
        <v>0.31783981848529103</v>
      </c>
      <c r="E9" s="166">
        <f t="shared" si="1"/>
        <v>0.30199772561999827</v>
      </c>
      <c r="F9" s="166">
        <f t="shared" si="1"/>
        <v>0.28446861392100337</v>
      </c>
      <c r="G9" s="166">
        <f t="shared" ref="G9:H9" si="2">G8/G6</f>
        <v>0.29476736145790916</v>
      </c>
      <c r="H9" s="166">
        <f t="shared" si="2"/>
        <v>0.29873852857280475</v>
      </c>
      <c r="I9" s="166">
        <f t="shared" ref="I9:K9" si="3">I8/I6</f>
        <v>0.27251598604708771</v>
      </c>
      <c r="J9" s="166">
        <f t="shared" si="3"/>
        <v>0.27335965555953212</v>
      </c>
      <c r="K9" s="166">
        <f t="shared" si="3"/>
        <v>0.28427805562702241</v>
      </c>
      <c r="L9" s="166">
        <f t="shared" ref="L9:AI9" si="4">L8/L6</f>
        <v>0.27050114843225448</v>
      </c>
      <c r="M9" s="166">
        <f t="shared" si="4"/>
        <v>0.27326458536353165</v>
      </c>
      <c r="N9" s="166">
        <f t="shared" si="4"/>
        <v>0.27356156586443603</v>
      </c>
      <c r="O9" s="166">
        <f t="shared" si="4"/>
        <v>0.28325698572001895</v>
      </c>
      <c r="P9" s="166">
        <f t="shared" si="4"/>
        <v>0.28206259012971002</v>
      </c>
      <c r="Q9" s="166">
        <f t="shared" si="4"/>
        <v>0.28218098241512274</v>
      </c>
      <c r="R9" s="166">
        <f t="shared" si="4"/>
        <v>0.28038439299583534</v>
      </c>
      <c r="S9" s="166">
        <f t="shared" si="4"/>
        <v>0.29125212209382667</v>
      </c>
      <c r="T9" s="166">
        <f t="shared" si="4"/>
        <v>0.2885526502091777</v>
      </c>
      <c r="U9" s="166">
        <f t="shared" si="4"/>
        <v>0.27772711965235786</v>
      </c>
      <c r="V9" s="166">
        <f t="shared" si="4"/>
        <v>0.34658206154187704</v>
      </c>
      <c r="W9" s="166">
        <f t="shared" si="4"/>
        <v>0.32671412116621262</v>
      </c>
      <c r="X9" s="166">
        <f t="shared" si="4"/>
        <v>0.32771343330603842</v>
      </c>
      <c r="Y9" s="166">
        <f t="shared" si="4"/>
        <v>0.33180820209413064</v>
      </c>
      <c r="Z9" s="166">
        <f t="shared" si="4"/>
        <v>0.32647982687724508</v>
      </c>
      <c r="AA9" s="166">
        <f t="shared" si="4"/>
        <v>0.34495856007536357</v>
      </c>
      <c r="AB9" s="166">
        <f t="shared" si="4"/>
        <v>0.34333105625198629</v>
      </c>
      <c r="AC9" s="166">
        <f t="shared" si="4"/>
        <v>0.36030569718041955</v>
      </c>
      <c r="AE9" s="166">
        <f t="shared" ref="AE9:AF9" si="5">AE8/AE6</f>
        <v>0.30736075055120315</v>
      </c>
      <c r="AF9" s="166">
        <f t="shared" si="5"/>
        <v>0.2872081324452771</v>
      </c>
      <c r="AG9" s="166">
        <f t="shared" ref="AG9:AH9" si="6">AG8/AG6</f>
        <v>0.27532160764710661</v>
      </c>
      <c r="AH9" s="166">
        <f t="shared" si="6"/>
        <v>0.27978142630487784</v>
      </c>
      <c r="AI9" s="166">
        <f t="shared" si="4"/>
        <v>0.28428348453395252</v>
      </c>
      <c r="AJ9" s="166">
        <f t="shared" ref="AJ9" si="7">AJ8/AJ6</f>
        <v>0.33403381733194731</v>
      </c>
      <c r="AK9" s="166">
        <f t="shared" ref="AK9" si="8">AK8/AK6</f>
        <v>0.3414631457746467</v>
      </c>
      <c r="AL9" s="166">
        <f t="shared" ref="AL9:AM9" si="9">AL8/AL6</f>
        <v>0.36132836804785678</v>
      </c>
      <c r="AM9" s="166">
        <f t="shared" si="9"/>
        <v>0.38590678711781073</v>
      </c>
    </row>
    <row r="10" spans="1:42" ht="3.95" customHeight="1">
      <c r="A10" s="7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4"/>
      <c r="W10" s="124"/>
      <c r="X10" s="124"/>
      <c r="Y10" s="124"/>
      <c r="Z10" s="124"/>
      <c r="AA10" s="124"/>
      <c r="AB10" s="124"/>
      <c r="AC10" s="124"/>
      <c r="AE10" s="124"/>
      <c r="AF10" s="124"/>
      <c r="AG10" s="124"/>
      <c r="AH10" s="124"/>
      <c r="AI10" s="124"/>
      <c r="AJ10" s="124"/>
      <c r="AK10" s="124"/>
      <c r="AL10" s="124"/>
      <c r="AM10" s="124"/>
    </row>
    <row r="11" spans="1:42">
      <c r="A11" s="7" t="s">
        <v>8</v>
      </c>
      <c r="B11" s="120">
        <v>226.87</v>
      </c>
      <c r="C11" s="120">
        <v>180.376</v>
      </c>
      <c r="D11" s="120">
        <v>163.196</v>
      </c>
      <c r="E11" s="120">
        <v>144.11500000000001</v>
      </c>
      <c r="F11" s="120">
        <v>100.355</v>
      </c>
      <c r="G11" s="120">
        <v>110.393</v>
      </c>
      <c r="H11" s="120">
        <v>126.57899999999999</v>
      </c>
      <c r="I11" s="120">
        <v>127.4</v>
      </c>
      <c r="J11" s="120">
        <v>175.44499999999999</v>
      </c>
      <c r="K11" s="120">
        <v>176.03800000000001</v>
      </c>
      <c r="L11" s="120">
        <v>132.977</v>
      </c>
      <c r="M11" s="120">
        <v>120.8</v>
      </c>
      <c r="N11" s="120">
        <v>131.779</v>
      </c>
      <c r="O11" s="120">
        <v>122.328</v>
      </c>
      <c r="P11" s="120">
        <v>160.07300000000001</v>
      </c>
      <c r="Q11" s="120">
        <v>62.743000000000002</v>
      </c>
      <c r="R11" s="120">
        <v>81.427000000000007</v>
      </c>
      <c r="S11" s="120">
        <v>74.197999999999993</v>
      </c>
      <c r="T11" s="120">
        <v>80.510999999999996</v>
      </c>
      <c r="U11" s="120">
        <v>22.782</v>
      </c>
      <c r="V11" s="120">
        <v>52.502000000000002</v>
      </c>
      <c r="W11" s="120">
        <v>92.156999999999996</v>
      </c>
      <c r="X11" s="120">
        <v>71.912000000000006</v>
      </c>
      <c r="Y11" s="120">
        <v>84.025999999999996</v>
      </c>
      <c r="Z11" s="120">
        <v>94.873000000000005</v>
      </c>
      <c r="AA11" s="120">
        <v>94.049000000000007</v>
      </c>
      <c r="AB11" s="120">
        <v>70.45</v>
      </c>
      <c r="AC11" s="120">
        <v>60.548000000000002</v>
      </c>
      <c r="AE11" s="120">
        <f>SUM(B11:E11)</f>
        <v>714.55700000000002</v>
      </c>
      <c r="AF11" s="120">
        <f>SUM(F11:I11)</f>
        <v>464.72699999999998</v>
      </c>
      <c r="AG11" s="120">
        <f>SUM(J11:M11)</f>
        <v>605.26</v>
      </c>
      <c r="AH11" s="120">
        <f>SUM(N11:Q11)</f>
        <v>476.923</v>
      </c>
      <c r="AI11" s="120">
        <v>258.91800000000001</v>
      </c>
      <c r="AJ11" s="120">
        <v>300.59699999999998</v>
      </c>
      <c r="AK11" s="120">
        <v>319.92</v>
      </c>
      <c r="AL11" s="120">
        <v>64.603999999999999</v>
      </c>
      <c r="AM11" s="120">
        <v>33.094000000000001</v>
      </c>
    </row>
    <row r="12" spans="1:42">
      <c r="A12" s="7" t="s">
        <v>7</v>
      </c>
      <c r="B12" s="166">
        <f t="shared" ref="B12:C12" si="10">B11/B6</f>
        <v>7.9904200896355582E-2</v>
      </c>
      <c r="C12" s="166">
        <f t="shared" si="10"/>
        <v>7.985719421339052E-2</v>
      </c>
      <c r="D12" s="166">
        <f t="shared" ref="D12:E12" si="11">D11/D6</f>
        <v>7.6001833030312063E-2</v>
      </c>
      <c r="E12" s="166">
        <f t="shared" si="11"/>
        <v>6.36698278840402E-2</v>
      </c>
      <c r="F12" s="166">
        <f t="shared" ref="F12:G12" si="12">F11/F6</f>
        <v>3.9572457364625363E-2</v>
      </c>
      <c r="G12" s="166">
        <f t="shared" si="12"/>
        <v>5.3008723945328406E-2</v>
      </c>
      <c r="H12" s="166">
        <f t="shared" ref="H12:I12" si="13">H11/H6</f>
        <v>6.0066881760128241E-2</v>
      </c>
      <c r="I12" s="166">
        <f t="shared" si="13"/>
        <v>5.6561060861743728E-2</v>
      </c>
      <c r="J12" s="166">
        <f t="shared" ref="J12:K12" si="14">J11/J6</f>
        <v>6.3169382301411336E-2</v>
      </c>
      <c r="K12" s="166">
        <f t="shared" si="14"/>
        <v>7.3644203757972038E-2</v>
      </c>
      <c r="L12" s="166">
        <f t="shared" ref="L12:AC12" si="15">L11/L6</f>
        <v>5.6760853335746445E-2</v>
      </c>
      <c r="M12" s="166">
        <f t="shared" si="15"/>
        <v>5.3242433337873041E-2</v>
      </c>
      <c r="N12" s="166">
        <f>N11/N6</f>
        <v>5.3158921694272963E-2</v>
      </c>
      <c r="O12" s="166">
        <f t="shared" si="15"/>
        <v>6.053441184955867E-2</v>
      </c>
      <c r="P12" s="166">
        <f t="shared" si="15"/>
        <v>8.7804233196037237E-2</v>
      </c>
      <c r="Q12" s="166">
        <f t="shared" si="15"/>
        <v>3.5536200560939916E-2</v>
      </c>
      <c r="R12" s="166">
        <f t="shared" si="15"/>
        <v>3.9765179987654421E-2</v>
      </c>
      <c r="S12" s="166">
        <f t="shared" si="15"/>
        <v>4.3631483963233304E-2</v>
      </c>
      <c r="T12" s="166">
        <f t="shared" si="15"/>
        <v>4.8715950387919607E-2</v>
      </c>
      <c r="U12" s="166">
        <f t="shared" si="15"/>
        <v>1.3675892982025402E-2</v>
      </c>
      <c r="V12" s="166">
        <f t="shared" si="15"/>
        <v>2.7233333575398189E-2</v>
      </c>
      <c r="W12" s="166">
        <f t="shared" si="15"/>
        <v>5.7502598807730662E-2</v>
      </c>
      <c r="X12" s="166">
        <f t="shared" si="15"/>
        <v>4.8826658301659019E-2</v>
      </c>
      <c r="Y12" s="166">
        <f t="shared" si="15"/>
        <v>5.9338174489231683E-2</v>
      </c>
      <c r="Z12" s="166">
        <f t="shared" si="15"/>
        <v>5.9423571377121363E-2</v>
      </c>
      <c r="AA12" s="166">
        <f t="shared" si="15"/>
        <v>7.8544608467040158E-2</v>
      </c>
      <c r="AB12" s="166">
        <f t="shared" si="15"/>
        <v>6.5656363261886411E-2</v>
      </c>
      <c r="AC12" s="166">
        <f t="shared" si="15"/>
        <v>6.434007536166586E-2</v>
      </c>
      <c r="AE12" s="166">
        <f t="shared" ref="AE12" si="16">AE11/AE6</f>
        <v>7.514735120144668E-2</v>
      </c>
      <c r="AF12" s="166">
        <f t="shared" ref="AF12:AG12" si="17">AF11/AF6</f>
        <v>5.1761371553215391E-2</v>
      </c>
      <c r="AG12" s="166">
        <f t="shared" si="17"/>
        <v>6.1891417507338141E-2</v>
      </c>
      <c r="AH12" s="166">
        <f t="shared" ref="AH12:AM12" si="18">AH11/AH6</f>
        <v>5.8963540430978088E-2</v>
      </c>
      <c r="AI12" s="166">
        <f t="shared" si="18"/>
        <v>3.6638803866547234E-2</v>
      </c>
      <c r="AJ12" s="166">
        <f t="shared" si="18"/>
        <v>4.6826550451749868E-2</v>
      </c>
      <c r="AK12" s="166">
        <f t="shared" si="18"/>
        <v>6.6538769357224511E-2</v>
      </c>
      <c r="AL12" s="166">
        <f t="shared" si="18"/>
        <v>1.92790269409212E-2</v>
      </c>
      <c r="AM12" s="166">
        <f t="shared" si="18"/>
        <v>1.267717262352812E-2</v>
      </c>
    </row>
    <row r="13" spans="1:42" ht="3.95" customHeight="1">
      <c r="A13" s="7"/>
      <c r="B13" s="120"/>
      <c r="C13" s="120"/>
      <c r="D13" s="120"/>
      <c r="E13" s="120"/>
      <c r="F13" s="120"/>
      <c r="G13" s="120"/>
      <c r="H13" s="120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E13" s="124"/>
      <c r="AF13" s="124"/>
      <c r="AG13" s="124"/>
      <c r="AH13" s="124"/>
      <c r="AI13" s="124"/>
      <c r="AJ13" s="124"/>
      <c r="AK13" s="124"/>
      <c r="AL13" s="247"/>
      <c r="AM13" s="247"/>
    </row>
    <row r="14" spans="1:42">
      <c r="A14" s="7" t="s">
        <v>122</v>
      </c>
      <c r="B14" s="120">
        <v>229.29499999999999</v>
      </c>
      <c r="C14" s="120">
        <v>180.81299999999999</v>
      </c>
      <c r="D14" s="120">
        <v>168.49700000000001</v>
      </c>
      <c r="E14" s="120">
        <v>163.11600000000001</v>
      </c>
      <c r="F14" s="120">
        <f>F11</f>
        <v>100.355</v>
      </c>
      <c r="G14" s="120">
        <v>110.393</v>
      </c>
      <c r="H14" s="120">
        <v>126.57899999999999</v>
      </c>
      <c r="I14" s="120">
        <v>127.4</v>
      </c>
      <c r="J14" s="120">
        <v>175.44499999999999</v>
      </c>
      <c r="K14" s="120">
        <v>176.03800000000001</v>
      </c>
      <c r="L14" s="120">
        <v>132.977</v>
      </c>
      <c r="M14" s="120">
        <v>120.8</v>
      </c>
      <c r="N14" s="120">
        <v>131.779</v>
      </c>
      <c r="O14" s="120">
        <v>122.328</v>
      </c>
      <c r="P14" s="120">
        <v>94.763000000000005</v>
      </c>
      <c r="Q14" s="120">
        <v>62.743000000000002</v>
      </c>
      <c r="R14" s="120">
        <v>84.436999999999998</v>
      </c>
      <c r="S14" s="120">
        <v>75.48</v>
      </c>
      <c r="T14" s="120">
        <v>82.590999999999994</v>
      </c>
      <c r="U14" s="120">
        <v>56.283000000000001</v>
      </c>
      <c r="V14" s="120">
        <v>106.9670000000003</v>
      </c>
      <c r="W14" s="120">
        <v>94.182000000000002</v>
      </c>
      <c r="X14" s="120">
        <v>66.537000000000006</v>
      </c>
      <c r="Y14" s="120">
        <v>78.650999999999996</v>
      </c>
      <c r="Z14" s="120">
        <v>94.873000000000005</v>
      </c>
      <c r="AA14" s="120">
        <v>94.049000000000007</v>
      </c>
      <c r="AB14" s="120">
        <v>70.45</v>
      </c>
      <c r="AC14" s="120">
        <v>60.548000000000002</v>
      </c>
      <c r="AE14" s="120">
        <f>SUM(B14:E14)</f>
        <v>741.721</v>
      </c>
      <c r="AF14" s="120">
        <f>SUM(F14:I14)</f>
        <v>464.72699999999998</v>
      </c>
      <c r="AG14" s="120">
        <f>SUM(J14:M14)</f>
        <v>605.26</v>
      </c>
      <c r="AH14" s="120">
        <f>SUM(N14:Q14)</f>
        <v>411.613</v>
      </c>
      <c r="AI14" s="120">
        <v>298.791</v>
      </c>
      <c r="AJ14" s="120">
        <v>346.33700000000027</v>
      </c>
      <c r="AK14" s="120">
        <v>319.92</v>
      </c>
      <c r="AL14" s="120">
        <v>64.603999999999999</v>
      </c>
      <c r="AM14" s="120">
        <v>33.094000000000001</v>
      </c>
    </row>
    <row r="15" spans="1:42">
      <c r="A15" s="7" t="s">
        <v>121</v>
      </c>
      <c r="B15" s="166">
        <f t="shared" ref="B15:C15" si="19">B14/B6</f>
        <v>8.0758292169655979E-2</v>
      </c>
      <c r="C15" s="166">
        <f t="shared" si="19"/>
        <v>8.0050665594678785E-2</v>
      </c>
      <c r="D15" s="166">
        <f t="shared" ref="D15:F15" si="20">D14/D6</f>
        <v>7.8470556019194657E-2</v>
      </c>
      <c r="E15" s="166">
        <f t="shared" si="20"/>
        <v>7.2064446068300328E-2</v>
      </c>
      <c r="F15" s="166">
        <f t="shared" si="20"/>
        <v>3.9572457364625363E-2</v>
      </c>
      <c r="G15" s="166">
        <f t="shared" ref="G15:H15" si="21">G14/G6</f>
        <v>5.3008723945328406E-2</v>
      </c>
      <c r="H15" s="166">
        <f t="shared" si="21"/>
        <v>6.0066881760128241E-2</v>
      </c>
      <c r="I15" s="166">
        <f t="shared" ref="I15:N15" si="22">I14/I6</f>
        <v>5.6561060861743728E-2</v>
      </c>
      <c r="J15" s="166">
        <f t="shared" si="22"/>
        <v>6.3169382301411336E-2</v>
      </c>
      <c r="K15" s="166">
        <f t="shared" si="22"/>
        <v>7.3644203757972038E-2</v>
      </c>
      <c r="L15" s="166">
        <f t="shared" si="22"/>
        <v>5.6760853335746445E-2</v>
      </c>
      <c r="M15" s="166">
        <f t="shared" si="22"/>
        <v>5.3242433337873041E-2</v>
      </c>
      <c r="N15" s="166">
        <f t="shared" si="22"/>
        <v>5.3158921694272963E-2</v>
      </c>
      <c r="O15" s="166">
        <f t="shared" ref="O15:AC15" si="23">O14/O6</f>
        <v>6.053441184955867E-2</v>
      </c>
      <c r="P15" s="166">
        <f t="shared" si="23"/>
        <v>5.1979987570396485E-2</v>
      </c>
      <c r="Q15" s="166">
        <f t="shared" si="23"/>
        <v>3.5536200560939916E-2</v>
      </c>
      <c r="R15" s="166">
        <f t="shared" si="23"/>
        <v>4.123512474507935E-2</v>
      </c>
      <c r="S15" s="166">
        <f t="shared" si="23"/>
        <v>4.4385352833564928E-2</v>
      </c>
      <c r="T15" s="166">
        <f t="shared" si="23"/>
        <v>4.9974525946624292E-2</v>
      </c>
      <c r="U15" s="166">
        <f t="shared" si="23"/>
        <v>3.3786335032364841E-2</v>
      </c>
      <c r="V15" s="166">
        <f t="shared" si="23"/>
        <v>5.5484895671776814E-2</v>
      </c>
      <c r="W15" s="166">
        <f t="shared" si="23"/>
        <v>5.8766124775217178E-2</v>
      </c>
      <c r="X15" s="166">
        <f t="shared" si="23"/>
        <v>4.5177152122281211E-2</v>
      </c>
      <c r="Y15" s="166">
        <f t="shared" si="23"/>
        <v>5.5542412607437711E-2</v>
      </c>
      <c r="Z15" s="166">
        <f t="shared" si="23"/>
        <v>5.9423571377121363E-2</v>
      </c>
      <c r="AA15" s="166">
        <f t="shared" si="23"/>
        <v>7.8544608467040158E-2</v>
      </c>
      <c r="AB15" s="166">
        <f t="shared" si="23"/>
        <v>6.5656363261886411E-2</v>
      </c>
      <c r="AC15" s="166">
        <f t="shared" si="23"/>
        <v>6.434007536166586E-2</v>
      </c>
      <c r="AE15" s="166">
        <f t="shared" ref="AE15" si="24">AE14/AE6</f>
        <v>7.8004089919332165E-2</v>
      </c>
      <c r="AF15" s="166">
        <f t="shared" ref="AF15:AG15" si="25">AF14/AF6</f>
        <v>5.1761371553215391E-2</v>
      </c>
      <c r="AG15" s="166">
        <f t="shared" si="25"/>
        <v>6.1891417507338141E-2</v>
      </c>
      <c r="AH15" s="166">
        <f t="shared" ref="AH15:AM15" si="26">AH14/AH6</f>
        <v>5.0889052881526335E-2</v>
      </c>
      <c r="AI15" s="166">
        <f t="shared" si="26"/>
        <v>4.2281127021255818E-2</v>
      </c>
      <c r="AJ15" s="166">
        <f t="shared" si="26"/>
        <v>5.3951859146324513E-2</v>
      </c>
      <c r="AK15" s="166">
        <f t="shared" si="26"/>
        <v>6.6538769357224511E-2</v>
      </c>
      <c r="AL15" s="243">
        <f t="shared" si="26"/>
        <v>1.92790269409212E-2</v>
      </c>
      <c r="AM15" s="243">
        <f t="shared" si="26"/>
        <v>1.267717262352812E-2</v>
      </c>
    </row>
    <row r="16" spans="1:42" ht="3.95" customHeight="1">
      <c r="A16" s="7"/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E16" s="166"/>
      <c r="AF16" s="166"/>
      <c r="AG16" s="166"/>
      <c r="AH16" s="166"/>
      <c r="AI16" s="166"/>
      <c r="AJ16" s="166"/>
      <c r="AK16" s="166"/>
      <c r="AL16" s="243"/>
      <c r="AM16" s="243"/>
    </row>
    <row r="17" spans="1:39">
      <c r="A17" s="7" t="s">
        <v>6</v>
      </c>
      <c r="B17" s="120">
        <v>46.069000000000003</v>
      </c>
      <c r="C17" s="120">
        <v>24.823</v>
      </c>
      <c r="D17" s="120">
        <v>10.419</v>
      </c>
      <c r="E17" s="120">
        <v>5.2539999999999996</v>
      </c>
      <c r="F17" s="120">
        <v>-52.393999999999998</v>
      </c>
      <c r="G17" s="120">
        <v>-19.100000000000001</v>
      </c>
      <c r="H17" s="120">
        <v>3.0369999999999999</v>
      </c>
      <c r="I17" s="120">
        <v>2.8519999999999999</v>
      </c>
      <c r="J17" s="120">
        <v>39.305</v>
      </c>
      <c r="K17" s="120">
        <v>42.082999999999998</v>
      </c>
      <c r="L17" s="120">
        <v>26.632999999999999</v>
      </c>
      <c r="M17" s="120">
        <v>20.535</v>
      </c>
      <c r="N17" s="120">
        <v>32.972999999999999</v>
      </c>
      <c r="O17" s="120">
        <v>25.375</v>
      </c>
      <c r="P17" s="120">
        <v>54.655000000000001</v>
      </c>
      <c r="Q17" s="120">
        <v>0.80200000000000005</v>
      </c>
      <c r="R17" s="120">
        <v>9.7100000000000009</v>
      </c>
      <c r="S17" s="120">
        <v>2.3479999999999999</v>
      </c>
      <c r="T17" s="120">
        <v>21.911999999999999</v>
      </c>
      <c r="U17" s="120">
        <v>-40.715000000000003</v>
      </c>
      <c r="V17" s="120">
        <v>-16.891999999999999</v>
      </c>
      <c r="W17" s="120">
        <v>11.680999999999999</v>
      </c>
      <c r="X17" s="120">
        <v>4.5819999999999999</v>
      </c>
      <c r="Y17" s="120">
        <v>12.295</v>
      </c>
      <c r="Z17" s="120">
        <v>20.510999999999999</v>
      </c>
      <c r="AA17" s="120">
        <v>23.097999999999999</v>
      </c>
      <c r="AB17" s="120">
        <v>15.891999999999999</v>
      </c>
      <c r="AC17" s="120">
        <v>9.3330000000000002</v>
      </c>
      <c r="AE17" s="120">
        <f>SUM(B17:E17)</f>
        <v>86.564999999999998</v>
      </c>
      <c r="AF17" s="120">
        <f>SUM(F17:I17)</f>
        <v>-65.60499999999999</v>
      </c>
      <c r="AG17" s="120">
        <f>SUM(J17:M17)</f>
        <v>128.55600000000001</v>
      </c>
      <c r="AH17" s="120">
        <f>SUM(N17:Q17)</f>
        <v>113.80500000000001</v>
      </c>
      <c r="AI17" s="120">
        <v>-6.7450000000000045</v>
      </c>
      <c r="AJ17" s="120">
        <v>11.666</v>
      </c>
      <c r="AK17" s="120">
        <v>68.833999999999989</v>
      </c>
      <c r="AL17" s="117">
        <v>-92.73100000000008</v>
      </c>
      <c r="AM17" s="117">
        <v>-76.646000000000299</v>
      </c>
    </row>
    <row r="18" spans="1:39" s="5" customFormat="1" ht="11.25" customHeight="1">
      <c r="A18" s="7" t="s">
        <v>5</v>
      </c>
      <c r="B18" s="166">
        <f t="shared" ref="B18:C18" si="27">B17/B6</f>
        <v>1.6225620977186078E-2</v>
      </c>
      <c r="C18" s="166">
        <f t="shared" si="27"/>
        <v>1.0989794273955477E-2</v>
      </c>
      <c r="D18" s="166">
        <f t="shared" ref="D18:F18" si="28">D17/D6</f>
        <v>4.852221245268397E-3</v>
      </c>
      <c r="E18" s="166">
        <f t="shared" si="28"/>
        <v>2.3212106699701429E-3</v>
      </c>
      <c r="F18" s="166">
        <f t="shared" si="28"/>
        <v>-2.0660249426158947E-2</v>
      </c>
      <c r="G18" s="166">
        <f t="shared" ref="G18:H18" si="29">G17/G6</f>
        <v>-9.1714748884057212E-3</v>
      </c>
      <c r="H18" s="166">
        <f t="shared" si="29"/>
        <v>1.4411799738148466E-3</v>
      </c>
      <c r="I18" s="166">
        <f t="shared" ref="I18:N18" si="30">I17/I6</f>
        <v>1.2661863860101499E-3</v>
      </c>
      <c r="J18" s="166">
        <f t="shared" si="30"/>
        <v>1.4151857113950084E-2</v>
      </c>
      <c r="K18" s="166">
        <f t="shared" si="30"/>
        <v>1.7605113820577018E-2</v>
      </c>
      <c r="L18" s="166">
        <f t="shared" si="30"/>
        <v>1.1368220119952586E-2</v>
      </c>
      <c r="M18" s="166">
        <f t="shared" si="30"/>
        <v>9.0507729188180706E-3</v>
      </c>
      <c r="N18" s="166">
        <f t="shared" si="30"/>
        <v>1.3301126317738504E-2</v>
      </c>
      <c r="O18" s="166">
        <f t="shared" ref="O18:AC18" si="31">O17/O6</f>
        <v>1.2556901941358898E-2</v>
      </c>
      <c r="P18" s="166">
        <f t="shared" si="31"/>
        <v>2.9979699045619278E-2</v>
      </c>
      <c r="Q18" s="166">
        <f t="shared" si="31"/>
        <v>4.5423446200968737E-4</v>
      </c>
      <c r="R18" s="166">
        <f t="shared" si="31"/>
        <v>4.7419148154804235E-3</v>
      </c>
      <c r="S18" s="166">
        <f t="shared" si="31"/>
        <v>1.3807208327134399E-3</v>
      </c>
      <c r="T18" s="166">
        <f t="shared" si="31"/>
        <v>1.3258609443431263E-2</v>
      </c>
      <c r="U18" s="166">
        <f t="shared" si="31"/>
        <v>-2.4440961406512349E-2</v>
      </c>
      <c r="V18" s="166">
        <f t="shared" si="31"/>
        <v>-8.7620561265404403E-3</v>
      </c>
      <c r="W18" s="166">
        <f t="shared" si="31"/>
        <v>7.2885169512147945E-3</v>
      </c>
      <c r="X18" s="166">
        <f t="shared" si="31"/>
        <v>3.11107670956449E-3</v>
      </c>
      <c r="Y18" s="166">
        <f t="shared" si="31"/>
        <v>8.6825846207733738E-3</v>
      </c>
      <c r="Z18" s="166">
        <f t="shared" si="31"/>
        <v>1.2847036274979564E-2</v>
      </c>
      <c r="AA18" s="166">
        <f t="shared" si="31"/>
        <v>1.9290193052256731E-2</v>
      </c>
      <c r="AB18" s="166">
        <f t="shared" si="31"/>
        <v>1.4810658977400977E-2</v>
      </c>
      <c r="AC18" s="166">
        <f t="shared" si="31"/>
        <v>9.9175187182141029E-3</v>
      </c>
      <c r="AD18" s="261"/>
      <c r="AE18" s="166">
        <f t="shared" ref="AE18" si="32">AE17/AE6</f>
        <v>9.1037250446825528E-3</v>
      </c>
      <c r="AF18" s="166">
        <f t="shared" ref="AF18:AG18" si="33">AF17/AF6</f>
        <v>-7.3070959525671966E-3</v>
      </c>
      <c r="AG18" s="166">
        <f t="shared" si="33"/>
        <v>1.314561191731382E-2</v>
      </c>
      <c r="AH18" s="166">
        <f t="shared" ref="AH18:AM18" si="34">AH17/AH6</f>
        <v>1.4070082002225646E-2</v>
      </c>
      <c r="AI18" s="166">
        <f t="shared" si="34"/>
        <v>-9.5446717524413612E-4</v>
      </c>
      <c r="AJ18" s="166">
        <f t="shared" si="34"/>
        <v>1.8173120076717801E-3</v>
      </c>
      <c r="AK18" s="166">
        <f t="shared" si="34"/>
        <v>1.4316484277116751E-2</v>
      </c>
      <c r="AL18" s="243">
        <f t="shared" si="34"/>
        <v>-2.7672643292343594E-2</v>
      </c>
      <c r="AM18" s="243">
        <f t="shared" si="34"/>
        <v>-2.9360445183505772E-2</v>
      </c>
    </row>
    <row r="19" spans="1:39" ht="3.95" customHeight="1">
      <c r="A19" s="7"/>
      <c r="B19" s="120"/>
      <c r="C19" s="120"/>
      <c r="D19" s="120"/>
      <c r="E19" s="120"/>
      <c r="F19" s="120"/>
      <c r="G19" s="120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E19" s="119"/>
      <c r="AF19" s="119"/>
      <c r="AG19" s="119"/>
      <c r="AH19" s="119"/>
      <c r="AI19" s="119"/>
      <c r="AJ19" s="119"/>
      <c r="AK19" s="119"/>
      <c r="AL19" s="244"/>
      <c r="AM19" s="244"/>
    </row>
    <row r="20" spans="1:39">
      <c r="A20" s="7" t="s">
        <v>119</v>
      </c>
      <c r="B20" s="120">
        <v>47.67</v>
      </c>
      <c r="C20" s="120">
        <v>25.111000000000001</v>
      </c>
      <c r="D20" s="120">
        <v>13.917999999999999</v>
      </c>
      <c r="E20" s="120">
        <v>17.795000000000002</v>
      </c>
      <c r="F20" s="120">
        <f>F17</f>
        <v>-52.393999999999998</v>
      </c>
      <c r="G20" s="120">
        <v>-19.100000000000001</v>
      </c>
      <c r="H20" s="120">
        <v>3.0369999999999999</v>
      </c>
      <c r="I20" s="120">
        <v>2.8519999999999999</v>
      </c>
      <c r="J20" s="120">
        <v>39.305</v>
      </c>
      <c r="K20" s="120">
        <v>42.082999999999998</v>
      </c>
      <c r="L20" s="120">
        <v>26.632999999999999</v>
      </c>
      <c r="M20" s="120">
        <v>20.535</v>
      </c>
      <c r="N20" s="262">
        <v>32.972999999999999</v>
      </c>
      <c r="O20" s="262">
        <v>25.375</v>
      </c>
      <c r="P20" s="262">
        <v>11.55</v>
      </c>
      <c r="Q20" s="262">
        <v>0.80200000000000005</v>
      </c>
      <c r="R20" s="262">
        <v>11.696999999999999</v>
      </c>
      <c r="S20" s="262">
        <v>3.194</v>
      </c>
      <c r="T20" s="262">
        <v>9.5120000000000005</v>
      </c>
      <c r="U20" s="262">
        <v>-10.324</v>
      </c>
      <c r="V20" s="262">
        <v>26.655000000000001</v>
      </c>
      <c r="W20" s="262">
        <v>19.016999999999999</v>
      </c>
      <c r="X20" s="262">
        <v>1.034</v>
      </c>
      <c r="Y20" s="262">
        <v>8.7479999999999993</v>
      </c>
      <c r="Z20" s="262">
        <v>20.510999999999999</v>
      </c>
      <c r="AA20" s="262">
        <v>23.097999999999999</v>
      </c>
      <c r="AB20" s="262">
        <v>15.891999999999999</v>
      </c>
      <c r="AC20" s="262">
        <v>9.3330000000000002</v>
      </c>
      <c r="AE20" s="120">
        <f>SUM(B20:E20)</f>
        <v>104.49400000000001</v>
      </c>
      <c r="AF20" s="120">
        <f>SUM(F20:I20)</f>
        <v>-65.60499999999999</v>
      </c>
      <c r="AG20" s="120">
        <f>SUM(J20:M20)</f>
        <v>128.55600000000001</v>
      </c>
      <c r="AH20" s="120">
        <f>SUM(N20:Q20)</f>
        <v>70.7</v>
      </c>
      <c r="AI20" s="120">
        <v>14.078999999999999</v>
      </c>
      <c r="AJ20" s="120">
        <v>55.453999999999994</v>
      </c>
      <c r="AK20" s="120">
        <v>68.833999999999989</v>
      </c>
      <c r="AL20" s="117">
        <v>-92.73100000000008</v>
      </c>
      <c r="AM20" s="117">
        <v>-76.646000000000299</v>
      </c>
    </row>
    <row r="21" spans="1:39" ht="11.25" customHeight="1">
      <c r="A21" s="4" t="s">
        <v>120</v>
      </c>
      <c r="B21" s="165">
        <f t="shared" ref="B21:C21" si="35">B20/B6</f>
        <v>1.6789497318857809E-2</v>
      </c>
      <c r="C21" s="165">
        <f t="shared" si="35"/>
        <v>1.1117299440571082E-2</v>
      </c>
      <c r="D21" s="165">
        <f t="shared" ref="D21:E21" si="36">D20/D6</f>
        <v>6.4817367589639647E-3</v>
      </c>
      <c r="E21" s="165">
        <f t="shared" si="36"/>
        <v>7.8618088831592502E-3</v>
      </c>
      <c r="F21" s="165">
        <f t="shared" ref="F21:G21" si="37">F20/F6</f>
        <v>-2.0660249426158947E-2</v>
      </c>
      <c r="G21" s="165">
        <f t="shared" si="37"/>
        <v>-9.1714748884057212E-3</v>
      </c>
      <c r="H21" s="165">
        <f t="shared" ref="H21:I21" si="38">H20/H6</f>
        <v>1.4411799738148466E-3</v>
      </c>
      <c r="I21" s="165">
        <f t="shared" si="38"/>
        <v>1.2661863860101499E-3</v>
      </c>
      <c r="J21" s="165">
        <f t="shared" ref="J21:K21" si="39">J20/J6</f>
        <v>1.4151857113950084E-2</v>
      </c>
      <c r="K21" s="165">
        <f t="shared" si="39"/>
        <v>1.7605113820577018E-2</v>
      </c>
      <c r="L21" s="165">
        <f t="shared" ref="L21:AC21" si="40">L20/L6</f>
        <v>1.1368220119952586E-2</v>
      </c>
      <c r="M21" s="165">
        <f t="shared" si="40"/>
        <v>9.0507729188180706E-3</v>
      </c>
      <c r="N21" s="165">
        <f t="shared" si="40"/>
        <v>1.3301126317738504E-2</v>
      </c>
      <c r="O21" s="165">
        <f t="shared" si="40"/>
        <v>1.2556901941358898E-2</v>
      </c>
      <c r="P21" s="165">
        <f t="shared" si="40"/>
        <v>6.3354775222194248E-3</v>
      </c>
      <c r="Q21" s="165">
        <f t="shared" si="40"/>
        <v>4.5423446200968737E-4</v>
      </c>
      <c r="R21" s="165">
        <f t="shared" si="40"/>
        <v>5.7122736968768803E-3</v>
      </c>
      <c r="S21" s="165">
        <f t="shared" si="40"/>
        <v>1.8782037221834443E-3</v>
      </c>
      <c r="T21" s="165">
        <f t="shared" si="40"/>
        <v>5.7555628434610342E-3</v>
      </c>
      <c r="U21" s="165">
        <f t="shared" si="40"/>
        <v>-6.1974330237218088E-3</v>
      </c>
      <c r="V21" s="165">
        <f t="shared" si="40"/>
        <v>1.3826225790488719E-2</v>
      </c>
      <c r="W21" s="165">
        <f t="shared" si="40"/>
        <v>1.1865912752440009E-2</v>
      </c>
      <c r="X21" s="165">
        <f t="shared" si="40"/>
        <v>7.0206314222821537E-4</v>
      </c>
      <c r="Y21" s="165">
        <f t="shared" si="40"/>
        <v>6.1777348729178914E-3</v>
      </c>
      <c r="Z21" s="165">
        <f t="shared" si="40"/>
        <v>1.2847036274979564E-2</v>
      </c>
      <c r="AA21" s="165">
        <f t="shared" si="40"/>
        <v>1.9290193052256731E-2</v>
      </c>
      <c r="AB21" s="165">
        <f t="shared" si="40"/>
        <v>1.4810658977400977E-2</v>
      </c>
      <c r="AC21" s="165">
        <f t="shared" si="40"/>
        <v>9.9175187182141029E-3</v>
      </c>
      <c r="AE21" s="165">
        <f t="shared" ref="AE21" si="41">AE20/AE6</f>
        <v>1.0989252524912596E-2</v>
      </c>
      <c r="AF21" s="165">
        <f t="shared" ref="AF21:AG21" si="42">AF20/AF6</f>
        <v>-7.3070959525671966E-3</v>
      </c>
      <c r="AG21" s="165">
        <f t="shared" si="42"/>
        <v>1.314561191731382E-2</v>
      </c>
      <c r="AH21" s="165">
        <f t="shared" ref="AH21:AM21" si="43">AH20/AH6</f>
        <v>8.7408707662875364E-3</v>
      </c>
      <c r="AI21" s="165">
        <f t="shared" si="43"/>
        <v>1.9922821883264913E-3</v>
      </c>
      <c r="AJ21" s="165">
        <f t="shared" si="43"/>
        <v>8.6385410657835483E-3</v>
      </c>
      <c r="AK21" s="165">
        <f t="shared" si="43"/>
        <v>1.4316484277116751E-2</v>
      </c>
      <c r="AL21" s="165">
        <f t="shared" si="43"/>
        <v>-2.7672643292343594E-2</v>
      </c>
      <c r="AM21" s="165">
        <f t="shared" si="43"/>
        <v>-2.9360445183505772E-2</v>
      </c>
    </row>
    <row r="22" spans="1:39" ht="3.95" customHeight="1">
      <c r="A22" s="7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E22" s="120"/>
      <c r="AF22" s="120"/>
      <c r="AG22" s="120"/>
      <c r="AH22" s="120"/>
      <c r="AI22" s="120"/>
      <c r="AJ22" s="120"/>
      <c r="AK22" s="120"/>
      <c r="AL22" s="120"/>
      <c r="AM22" s="120"/>
    </row>
    <row r="23" spans="1:39">
      <c r="A23" s="7" t="s">
        <v>4</v>
      </c>
      <c r="B23" s="273">
        <v>0.13600000000000001</v>
      </c>
      <c r="C23" s="273">
        <v>9.6412482177848036E-2</v>
      </c>
      <c r="D23" s="273">
        <v>2.4E-2</v>
      </c>
      <c r="E23" s="273">
        <v>0</v>
      </c>
      <c r="F23" s="273">
        <v>-0.11600000000000001</v>
      </c>
      <c r="G23" s="273">
        <v>-0.159</v>
      </c>
      <c r="H23" s="273">
        <v>-0.128</v>
      </c>
      <c r="I23" s="273">
        <v>-0.03</v>
      </c>
      <c r="J23" s="273">
        <v>9.4E-2</v>
      </c>
      <c r="K23" s="273">
        <v>0.155</v>
      </c>
      <c r="L23" s="270">
        <v>0.245</v>
      </c>
      <c r="M23" s="166">
        <v>0.254</v>
      </c>
      <c r="N23" s="166">
        <v>0.19</v>
      </c>
      <c r="O23" s="166">
        <v>0.17</v>
      </c>
      <c r="P23" s="166">
        <v>9.2999999999999999E-2</v>
      </c>
      <c r="Q23" s="166">
        <v>5.1999999999999998E-2</v>
      </c>
      <c r="R23" s="166">
        <v>0.11899999999999999</v>
      </c>
      <c r="S23" s="166">
        <v>9.6000000000000002E-2</v>
      </c>
      <c r="T23" s="166">
        <v>0.13</v>
      </c>
      <c r="U23" s="166">
        <v>0.159</v>
      </c>
      <c r="V23" s="166">
        <v>0.10100000000000001</v>
      </c>
      <c r="W23" s="166">
        <v>0.2</v>
      </c>
      <c r="X23" s="166">
        <v>0.14399999999999999</v>
      </c>
      <c r="Y23" s="166">
        <v>0.25600000000000001</v>
      </c>
      <c r="Z23" s="166">
        <v>0.24299999999999999</v>
      </c>
      <c r="AA23" s="166">
        <v>0.3</v>
      </c>
      <c r="AB23" s="166">
        <v>0.311</v>
      </c>
      <c r="AC23" s="166">
        <v>0.33</v>
      </c>
      <c r="AE23" s="273">
        <v>6.6000000000000003E-2</v>
      </c>
      <c r="AF23" s="273">
        <v>-0.109</v>
      </c>
      <c r="AG23" s="273">
        <v>0.17799999999999999</v>
      </c>
      <c r="AH23" s="166">
        <v>0.129</v>
      </c>
      <c r="AI23" s="166">
        <v>0.125</v>
      </c>
      <c r="AJ23" s="166">
        <v>0.16500000000000001</v>
      </c>
      <c r="AK23" s="166">
        <v>0.28999999999999998</v>
      </c>
      <c r="AL23" s="243">
        <v>8.8999999999999996E-2</v>
      </c>
      <c r="AM23" s="243">
        <v>0.105</v>
      </c>
    </row>
    <row r="24" spans="1:39">
      <c r="A24" s="7" t="s">
        <v>3</v>
      </c>
      <c r="B24" s="273">
        <v>0.06</v>
      </c>
      <c r="C24" s="273">
        <v>5.5020473721255403E-2</v>
      </c>
      <c r="D24" s="273">
        <v>-4.3077421172851182E-2</v>
      </c>
      <c r="E24" s="273">
        <v>-6.097230275072596E-2</v>
      </c>
      <c r="F24" s="273">
        <v>-0.17599999999999999</v>
      </c>
      <c r="G24" s="273">
        <v>-0.21199999999999999</v>
      </c>
      <c r="H24" s="243">
        <v>-0.151</v>
      </c>
      <c r="I24" s="243">
        <v>-5.2999999999999999E-2</v>
      </c>
      <c r="J24" s="243">
        <v>7.4999999999999997E-2</v>
      </c>
      <c r="K24" s="243">
        <v>0.124</v>
      </c>
      <c r="L24" s="243">
        <v>0.21299999999999999</v>
      </c>
      <c r="M24" s="166">
        <v>0.223</v>
      </c>
      <c r="N24" s="166">
        <v>0.16</v>
      </c>
      <c r="O24" s="166">
        <v>0.14000000000000001</v>
      </c>
      <c r="P24" s="166">
        <v>8.5999999999999993E-2</v>
      </c>
      <c r="Q24" s="166">
        <v>2.9000000000000001E-2</v>
      </c>
      <c r="R24" s="166">
        <v>0.10199999999999999</v>
      </c>
      <c r="S24" s="166">
        <v>7.3999999999999996E-2</v>
      </c>
      <c r="T24" s="166">
        <v>0.09</v>
      </c>
      <c r="U24" s="166">
        <v>0.126</v>
      </c>
      <c r="V24" s="166">
        <v>7.0000000000000007E-2</v>
      </c>
      <c r="W24" s="166">
        <v>0.16600000000000001</v>
      </c>
      <c r="X24" s="166">
        <v>0.113</v>
      </c>
      <c r="Y24" s="166">
        <v>0.217</v>
      </c>
      <c r="Z24" s="166">
        <v>0.20399999999999999</v>
      </c>
      <c r="AA24" s="166">
        <v>0.26300000000000001</v>
      </c>
      <c r="AB24" s="166">
        <v>0.25600000000000001</v>
      </c>
      <c r="AC24" s="166">
        <v>0.28699999999999998</v>
      </c>
      <c r="AE24" s="273">
        <v>3.0000000000000001E-3</v>
      </c>
      <c r="AF24" s="273">
        <v>-0.15</v>
      </c>
      <c r="AG24" s="273">
        <v>0.151</v>
      </c>
      <c r="AH24" s="166">
        <v>0.105</v>
      </c>
      <c r="AI24" s="166">
        <v>9.8000000000000004E-2</v>
      </c>
      <c r="AJ24" s="166">
        <v>0.13100000000000001</v>
      </c>
      <c r="AK24" s="166">
        <v>0.247</v>
      </c>
      <c r="AL24" s="243">
        <v>7.0000000000000007E-2</v>
      </c>
      <c r="AM24" s="243">
        <v>7.5999999999999998E-2</v>
      </c>
    </row>
    <row r="25" spans="1:39">
      <c r="A25" s="4" t="s">
        <v>2</v>
      </c>
      <c r="B25" s="125">
        <v>0.41399999999999998</v>
      </c>
      <c r="C25" s="125">
        <v>0.2429847162381007</v>
      </c>
      <c r="D25" s="125">
        <v>0.33600000000000002</v>
      </c>
      <c r="E25" s="125">
        <v>0.27839248940554207</v>
      </c>
      <c r="F25" s="125">
        <v>0.191</v>
      </c>
      <c r="G25" s="125">
        <v>9.1999999999999998E-2</v>
      </c>
      <c r="H25" s="125">
        <v>-4.0000000000000001E-3</v>
      </c>
      <c r="I25" s="125">
        <v>9.1999999999999998E-2</v>
      </c>
      <c r="J25" s="125">
        <v>0.20499999999999999</v>
      </c>
      <c r="K25" s="125">
        <v>0.32600000000000001</v>
      </c>
      <c r="L25" s="125">
        <v>0.441</v>
      </c>
      <c r="M25" s="165">
        <v>0.44</v>
      </c>
      <c r="N25" s="165">
        <v>0.39300000000000002</v>
      </c>
      <c r="O25" s="165">
        <v>0.36399999999999999</v>
      </c>
      <c r="P25" s="165">
        <v>0.13300000000000001</v>
      </c>
      <c r="Q25" s="165">
        <v>0.21099999999999999</v>
      </c>
      <c r="R25" s="165">
        <v>0.25</v>
      </c>
      <c r="S25" s="165">
        <v>0.255</v>
      </c>
      <c r="T25" s="165">
        <v>0.45</v>
      </c>
      <c r="U25" s="165">
        <v>0.42799999999999999</v>
      </c>
      <c r="V25" s="165">
        <v>0.36799999999999999</v>
      </c>
      <c r="W25" s="165">
        <v>0.48</v>
      </c>
      <c r="X25" s="165">
        <v>0.39900000000000002</v>
      </c>
      <c r="Y25" s="165">
        <v>0.58199999999999996</v>
      </c>
      <c r="Z25" s="165">
        <v>0.64100000000000001</v>
      </c>
      <c r="AA25" s="165">
        <v>0.66100000000000003</v>
      </c>
      <c r="AB25" s="165">
        <v>1.0049999999999999</v>
      </c>
      <c r="AC25" s="165">
        <v>0.80600000000000005</v>
      </c>
      <c r="AE25" s="125">
        <v>0.32200000000000001</v>
      </c>
      <c r="AF25" s="125">
        <v>9.8000000000000004E-2</v>
      </c>
      <c r="AG25" s="125">
        <v>0.33700000000000002</v>
      </c>
      <c r="AH25" s="165">
        <v>0.28199999999999997</v>
      </c>
      <c r="AI25" s="165">
        <v>0.33300000000000002</v>
      </c>
      <c r="AJ25" s="165">
        <v>0.44400000000000001</v>
      </c>
      <c r="AK25" s="165">
        <v>0.75</v>
      </c>
      <c r="AL25" s="125">
        <v>0.35699999999999998</v>
      </c>
      <c r="AM25" s="125">
        <v>0.55100000000000005</v>
      </c>
    </row>
    <row r="26" spans="1:39" ht="3.95" customHeight="1">
      <c r="A26" s="7"/>
      <c r="B26" s="244"/>
      <c r="C26" s="244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E26" s="244"/>
      <c r="AF26" s="244"/>
      <c r="AG26" s="119"/>
      <c r="AH26" s="119"/>
      <c r="AI26" s="119"/>
      <c r="AJ26" s="119"/>
      <c r="AK26" s="119"/>
      <c r="AL26" s="244"/>
      <c r="AM26" s="244"/>
    </row>
    <row r="27" spans="1:39">
      <c r="A27" s="7" t="s">
        <v>1</v>
      </c>
      <c r="B27" s="245">
        <v>800</v>
      </c>
      <c r="C27" s="245">
        <v>791</v>
      </c>
      <c r="D27" s="245">
        <v>787</v>
      </c>
      <c r="E27" s="245">
        <v>786</v>
      </c>
      <c r="F27" s="245">
        <v>786</v>
      </c>
      <c r="G27" s="245">
        <v>780</v>
      </c>
      <c r="H27" s="245">
        <v>762</v>
      </c>
      <c r="I27" s="245">
        <v>759</v>
      </c>
      <c r="J27" s="245">
        <v>756</v>
      </c>
      <c r="K27" s="118">
        <v>736</v>
      </c>
      <c r="L27" s="118">
        <v>736</v>
      </c>
      <c r="M27" s="118">
        <v>744</v>
      </c>
      <c r="N27" s="118">
        <v>744</v>
      </c>
      <c r="O27" s="118">
        <v>740</v>
      </c>
      <c r="P27" s="118">
        <v>733</v>
      </c>
      <c r="Q27" s="118">
        <v>731</v>
      </c>
      <c r="R27" s="118">
        <v>743</v>
      </c>
      <c r="S27" s="118">
        <v>736</v>
      </c>
      <c r="T27" s="118">
        <v>731</v>
      </c>
      <c r="U27" s="118">
        <v>730</v>
      </c>
      <c r="V27" s="118">
        <v>728</v>
      </c>
      <c r="W27" s="118">
        <v>684</v>
      </c>
      <c r="X27" s="118">
        <v>613</v>
      </c>
      <c r="Y27" s="118">
        <v>604</v>
      </c>
      <c r="Z27" s="118">
        <v>604</v>
      </c>
      <c r="AA27" s="118">
        <v>591</v>
      </c>
      <c r="AB27" s="118">
        <v>456</v>
      </c>
      <c r="AC27" s="118">
        <v>456</v>
      </c>
      <c r="AE27" s="245">
        <f>B27</f>
        <v>800</v>
      </c>
      <c r="AF27" s="245">
        <v>786</v>
      </c>
      <c r="AG27" s="245">
        <v>756</v>
      </c>
      <c r="AH27" s="118">
        <v>744</v>
      </c>
      <c r="AI27" s="118">
        <v>743</v>
      </c>
      <c r="AJ27" s="118">
        <v>728</v>
      </c>
      <c r="AK27" s="118">
        <v>604</v>
      </c>
      <c r="AL27" s="245">
        <v>455</v>
      </c>
      <c r="AM27" s="245">
        <v>444</v>
      </c>
    </row>
    <row r="28" spans="1:39">
      <c r="A28" s="114" t="s">
        <v>0</v>
      </c>
      <c r="B28" s="274">
        <v>501319</v>
      </c>
      <c r="C28" s="274">
        <v>500239</v>
      </c>
      <c r="D28" s="274">
        <v>498870.74</v>
      </c>
      <c r="E28" s="274">
        <v>498570</v>
      </c>
      <c r="F28" s="274">
        <v>498570</v>
      </c>
      <c r="G28" s="274">
        <v>494643.83999999997</v>
      </c>
      <c r="H28" s="274">
        <v>485696.70999999996</v>
      </c>
      <c r="I28" s="274">
        <v>483145.11999999994</v>
      </c>
      <c r="J28" s="274">
        <v>481725.64999999997</v>
      </c>
      <c r="K28" s="274">
        <v>471656.61</v>
      </c>
      <c r="L28" s="115">
        <v>471926.4</v>
      </c>
      <c r="M28" s="115">
        <v>473884</v>
      </c>
      <c r="N28" s="115">
        <v>473884</v>
      </c>
      <c r="O28" s="115">
        <v>470929</v>
      </c>
      <c r="P28" s="115">
        <v>464379</v>
      </c>
      <c r="Q28" s="115">
        <v>461981</v>
      </c>
      <c r="R28" s="115">
        <v>469061</v>
      </c>
      <c r="S28" s="115">
        <v>461506</v>
      </c>
      <c r="T28" s="115">
        <v>457394</v>
      </c>
      <c r="U28" s="115">
        <v>456292</v>
      </c>
      <c r="V28" s="115">
        <v>454045</v>
      </c>
      <c r="W28" s="115">
        <v>441255.64000000019</v>
      </c>
      <c r="X28" s="115">
        <v>407311</v>
      </c>
      <c r="Y28" s="115">
        <v>400112</v>
      </c>
      <c r="Z28" s="115">
        <v>400111.79200000031</v>
      </c>
      <c r="AA28" s="115">
        <v>390933.53000000026</v>
      </c>
      <c r="AB28" s="115">
        <v>310665</v>
      </c>
      <c r="AC28" s="115">
        <v>310980</v>
      </c>
      <c r="AE28" s="274">
        <f>B28</f>
        <v>501319</v>
      </c>
      <c r="AF28" s="274">
        <v>498570</v>
      </c>
      <c r="AG28" s="274">
        <v>481725.64999999997</v>
      </c>
      <c r="AH28" s="115">
        <v>473884</v>
      </c>
      <c r="AI28" s="115">
        <v>469061</v>
      </c>
      <c r="AJ28" s="115">
        <v>454045.31000000023</v>
      </c>
      <c r="AK28" s="115">
        <v>400111.79200000031</v>
      </c>
      <c r="AL28" s="246">
        <v>310176</v>
      </c>
      <c r="AM28" s="246">
        <v>304001</v>
      </c>
    </row>
    <row r="29" spans="1:39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263"/>
      <c r="AE29" s="136"/>
      <c r="AF29" s="136"/>
    </row>
    <row r="30" spans="1:39">
      <c r="A30" s="260" t="s">
        <v>160</v>
      </c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AE30" s="136"/>
      <c r="AF30" s="136"/>
    </row>
    <row r="31" spans="1:39">
      <c r="A31" s="260" t="s">
        <v>161</v>
      </c>
      <c r="AE31" s="136"/>
      <c r="AF31" s="136"/>
    </row>
    <row r="32" spans="1:39">
      <c r="A32" s="260" t="s">
        <v>162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AE32" s="136"/>
      <c r="AF32" s="136"/>
    </row>
    <row r="33" spans="1:21">
      <c r="A33" s="260" t="s">
        <v>163</v>
      </c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</row>
    <row r="34" spans="1:21">
      <c r="A34" s="260" t="s">
        <v>164</v>
      </c>
    </row>
  </sheetData>
  <hyperlinks>
    <hyperlink ref="AO3:AP4" location="Sumário!A1" display="Voltar para Menu"/>
  </hyperlinks>
  <pageMargins left="0.511811024" right="0.511811024" top="0.78740157499999996" bottom="0.78740157499999996" header="0.31496062000000002" footer="0.31496062000000002"/>
  <pageSetup orientation="portrait" horizontalDpi="1200" verticalDpi="1200" r:id="rId1"/>
  <ignoredErrors>
    <ignoredError sqref="AJ7:AK7 AI7 AJ10:AK10 AI10 AJ12:AK13 AI12:AI13 AJ15:AK16 AI15:AI16 AJ18:AK19 AI18:AI19 AJ21:AK21 AI21 AH5:AH24 AG5:AG21 AF5:AF18 AE5:AE2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Plan5"/>
  <dimension ref="A1:IW42"/>
  <sheetViews>
    <sheetView showGridLines="0" zoomScale="90" zoomScaleNormal="90" workbookViewId="0">
      <selection activeCell="B5" sqref="B5:I32"/>
    </sheetView>
  </sheetViews>
  <sheetFormatPr defaultRowHeight="11.25" outlineLevelCol="1"/>
  <cols>
    <col min="1" max="1" width="40.7109375" style="28" customWidth="1"/>
    <col min="2" max="7" width="13.7109375" style="230" customWidth="1" outlineLevel="1"/>
    <col min="8" max="8" width="13.7109375" style="182" customWidth="1" outlineLevel="1"/>
    <col min="9" max="9" width="13.7109375" style="230" customWidth="1"/>
    <col min="10" max="10" width="1" style="170" customWidth="1"/>
    <col min="11" max="16" width="13.7109375" style="230" customWidth="1" outlineLevel="1"/>
    <col min="17" max="17" width="13.7109375" style="182" customWidth="1" outlineLevel="1"/>
    <col min="18" max="18" width="13.7109375" style="230" customWidth="1"/>
    <col min="19" max="19" width="1" style="170" customWidth="1"/>
    <col min="20" max="25" width="13.7109375" style="230" customWidth="1" outlineLevel="1"/>
    <col min="26" max="26" width="13.7109375" style="182" customWidth="1" outlineLevel="1"/>
    <col min="27" max="27" width="13.7109375" style="230" customWidth="1"/>
    <col min="28" max="28" width="1" style="170" customWidth="1"/>
    <col min="29" max="34" width="13.7109375" style="230" customWidth="1" outlineLevel="1"/>
    <col min="35" max="35" width="13.7109375" style="182" customWidth="1" outlineLevel="1"/>
    <col min="36" max="36" width="13.7109375" style="230" customWidth="1"/>
    <col min="37" max="37" width="1" style="170" customWidth="1"/>
    <col min="38" max="43" width="13.7109375" style="230" customWidth="1" outlineLevel="1"/>
    <col min="44" max="44" width="13.7109375" style="182" customWidth="1" outlineLevel="1"/>
    <col min="45" max="45" width="13.7109375" style="230" customWidth="1"/>
    <col min="46" max="46" width="1" style="170" customWidth="1"/>
    <col min="47" max="52" width="13.7109375" style="230" customWidth="1" outlineLevel="1"/>
    <col min="53" max="53" width="13.7109375" style="182" customWidth="1" outlineLevel="1"/>
    <col min="54" max="54" width="13.7109375" style="230" customWidth="1"/>
    <col min="55" max="55" width="1" style="170" customWidth="1"/>
    <col min="56" max="61" width="13.7109375" style="230" customWidth="1" outlineLevel="1"/>
    <col min="62" max="62" width="13.7109375" style="182" customWidth="1" outlineLevel="1"/>
    <col min="63" max="63" width="13.7109375" style="230" customWidth="1"/>
    <col min="64" max="64" width="1" style="170" customWidth="1"/>
    <col min="65" max="70" width="13.7109375" style="230" customWidth="1" outlineLevel="1"/>
    <col min="71" max="71" width="13.7109375" style="182" customWidth="1" outlineLevel="1"/>
    <col min="72" max="72" width="13.7109375" style="230" customWidth="1"/>
    <col min="73" max="73" width="1" style="170" customWidth="1"/>
    <col min="74" max="79" width="13.7109375" style="230" customWidth="1" outlineLevel="1"/>
    <col min="80" max="80" width="13.7109375" style="182" customWidth="1" outlineLevel="1"/>
    <col min="81" max="81" width="13.7109375" style="230" customWidth="1"/>
    <col min="82" max="82" width="1" style="170" customWidth="1"/>
    <col min="83" max="88" width="13.7109375" style="230" customWidth="1" outlineLevel="1"/>
    <col min="89" max="89" width="13.7109375" style="182" customWidth="1" outlineLevel="1"/>
    <col min="90" max="90" width="13.7109375" style="230" customWidth="1"/>
    <col min="91" max="91" width="1" style="170" customWidth="1"/>
    <col min="92" max="97" width="13.7109375" style="230" customWidth="1" outlineLevel="1"/>
    <col min="98" max="98" width="13.7109375" style="182" customWidth="1" outlineLevel="1"/>
    <col min="99" max="99" width="13.7109375" style="230" customWidth="1"/>
    <col min="100" max="100" width="1" style="170" customWidth="1"/>
    <col min="101" max="106" width="13.7109375" style="230" customWidth="1" outlineLevel="1"/>
    <col min="107" max="107" width="13.7109375" style="182" customWidth="1" outlineLevel="1"/>
    <col min="108" max="108" width="13.7109375" style="230" customWidth="1"/>
    <col min="109" max="109" width="1" style="170" customWidth="1"/>
    <col min="110" max="115" width="13.7109375" style="230" hidden="1" customWidth="1" outlineLevel="1"/>
    <col min="116" max="116" width="13.7109375" style="182" hidden="1" customWidth="1" outlineLevel="1"/>
    <col min="117" max="117" width="13.7109375" style="230" customWidth="1" collapsed="1"/>
    <col min="118" max="118" width="1" style="230" customWidth="1"/>
    <col min="119" max="124" width="13.7109375" style="230" customWidth="1" outlineLevel="1"/>
    <col min="125" max="125" width="13.7109375" style="182" customWidth="1" outlineLevel="1"/>
    <col min="126" max="126" width="13.7109375" style="230" customWidth="1"/>
    <col min="127" max="127" width="1" style="230" customWidth="1"/>
    <col min="128" max="133" width="13.7109375" style="1" hidden="1" customWidth="1" outlineLevel="1"/>
    <col min="134" max="134" width="13.7109375" style="10" hidden="1" customWidth="1" outlineLevel="1"/>
    <col min="135" max="135" width="13.7109375" style="1" customWidth="1" collapsed="1"/>
    <col min="136" max="136" width="1" style="1" customWidth="1"/>
    <col min="137" max="142" width="13.7109375" style="1" hidden="1" customWidth="1" outlineLevel="1"/>
    <col min="143" max="143" width="13.7109375" style="10" hidden="1" customWidth="1" outlineLevel="1"/>
    <col min="144" max="144" width="13.7109375" style="1" customWidth="1" collapsed="1"/>
    <col min="145" max="145" width="1" style="164" customWidth="1"/>
    <col min="146" max="147" width="13.7109375" style="1" hidden="1" customWidth="1" outlineLevel="1"/>
    <col min="148" max="148" width="13.7109375" style="10" hidden="1" customWidth="1" outlineLevel="1"/>
    <col min="149" max="151" width="13.7109375" style="1" hidden="1" customWidth="1" outlineLevel="1"/>
    <col min="152" max="152" width="13.7109375" style="10" hidden="1" customWidth="1" outlineLevel="1"/>
    <col min="153" max="153" width="13.7109375" style="1" customWidth="1" collapsed="1"/>
    <col min="154" max="154" width="1" style="164" customWidth="1"/>
    <col min="155" max="156" width="13.7109375" style="1" hidden="1" customWidth="1" outlineLevel="1"/>
    <col min="157" max="157" width="13.7109375" style="10" hidden="1" customWidth="1" outlineLevel="1"/>
    <col min="158" max="160" width="13.7109375" style="1" hidden="1" customWidth="1" outlineLevel="1"/>
    <col min="161" max="161" width="13.7109375" style="10" hidden="1" customWidth="1" outlineLevel="1"/>
    <col min="162" max="162" width="13.7109375" style="1" customWidth="1" collapsed="1"/>
    <col min="163" max="163" width="1" style="164" customWidth="1"/>
    <col min="164" max="165" width="13.7109375" style="1" hidden="1" customWidth="1" outlineLevel="1"/>
    <col min="166" max="166" width="13.7109375" style="10" hidden="1" customWidth="1" outlineLevel="1"/>
    <col min="167" max="169" width="13.7109375" style="1" hidden="1" customWidth="1" outlineLevel="1"/>
    <col min="170" max="170" width="13.7109375" style="10" hidden="1" customWidth="1" outlineLevel="1"/>
    <col min="171" max="171" width="13.7109375" style="1" customWidth="1" collapsed="1"/>
    <col min="172" max="172" width="1" style="164" customWidth="1"/>
    <col min="173" max="174" width="13.7109375" style="1" hidden="1" customWidth="1" outlineLevel="1"/>
    <col min="175" max="175" width="13.7109375" style="10" hidden="1" customWidth="1" outlineLevel="1"/>
    <col min="176" max="178" width="13.7109375" style="1" hidden="1" customWidth="1" outlineLevel="1"/>
    <col min="179" max="179" width="13.7109375" style="10" hidden="1" customWidth="1" outlineLevel="1"/>
    <col min="180" max="180" width="13.7109375" style="1" customWidth="1" collapsed="1"/>
    <col min="181" max="181" width="1" style="164" customWidth="1"/>
    <col min="182" max="189" width="13.7109375" style="1" hidden="1" customWidth="1" outlineLevel="1"/>
    <col min="190" max="190" width="13.7109375" style="1" customWidth="1" collapsed="1"/>
    <col min="191" max="191" width="1" style="164" customWidth="1"/>
    <col min="192" max="199" width="13.7109375" style="1" hidden="1" customWidth="1" outlineLevel="1"/>
    <col min="200" max="200" width="13.7109375" style="1" customWidth="1" collapsed="1"/>
    <col min="201" max="201" width="1" style="164" customWidth="1"/>
    <col min="202" max="208" width="13.7109375" style="1" hidden="1" customWidth="1" outlineLevel="1"/>
    <col min="209" max="209" width="13.7109375" style="1" customWidth="1" collapsed="1"/>
    <col min="210" max="210" width="1" style="164" customWidth="1"/>
    <col min="211" max="217" width="13.7109375" style="1" hidden="1" customWidth="1" outlineLevel="1"/>
    <col min="218" max="218" width="13.7109375" style="1" customWidth="1" collapsed="1"/>
    <col min="219" max="219" width="1" style="164" customWidth="1"/>
    <col min="220" max="226" width="13.7109375" style="1" hidden="1" customWidth="1" outlineLevel="1"/>
    <col min="227" max="227" width="13.7109375" style="1" customWidth="1" collapsed="1"/>
    <col min="228" max="228" width="1" style="164" customWidth="1"/>
    <col min="229" max="235" width="13.7109375" style="1" hidden="1" customWidth="1" outlineLevel="1"/>
    <col min="236" max="236" width="13.7109375" style="1" customWidth="1" collapsed="1"/>
    <col min="237" max="237" width="1" style="164" customWidth="1"/>
    <col min="238" max="242" width="13.7109375" style="1" hidden="1" customWidth="1" outlineLevel="1"/>
    <col min="243" max="243" width="13.7109375" style="1" customWidth="1" collapsed="1"/>
    <col min="244" max="244" width="1" style="164" customWidth="1"/>
    <col min="245" max="249" width="13.7109375" style="1" hidden="1" customWidth="1" outlineLevel="1"/>
    <col min="250" max="250" width="13.7109375" style="1" customWidth="1" collapsed="1"/>
    <col min="251" max="251" width="1.140625" style="1" customWidth="1"/>
    <col min="252" max="252" width="13.7109375" style="230" customWidth="1"/>
    <col min="253" max="253" width="1" style="1" customWidth="1"/>
    <col min="254" max="254" width="13.7109375" style="230" customWidth="1"/>
    <col min="255" max="16384" width="9.140625" style="1"/>
  </cols>
  <sheetData>
    <row r="1" spans="1:257">
      <c r="A1" s="30"/>
      <c r="B1" s="168"/>
      <c r="C1" s="168"/>
      <c r="D1" s="168"/>
      <c r="E1" s="168"/>
      <c r="F1" s="168"/>
      <c r="G1" s="168"/>
      <c r="H1" s="168"/>
      <c r="I1" s="168"/>
      <c r="K1" s="168"/>
      <c r="L1" s="168"/>
      <c r="M1" s="168"/>
      <c r="N1" s="168"/>
      <c r="O1" s="168"/>
      <c r="P1" s="168"/>
      <c r="Q1" s="168"/>
      <c r="R1" s="168"/>
      <c r="T1" s="168"/>
      <c r="U1" s="168"/>
      <c r="V1" s="168"/>
      <c r="W1" s="168"/>
      <c r="X1" s="168"/>
      <c r="Y1" s="168"/>
      <c r="Z1" s="168"/>
      <c r="AA1" s="168"/>
      <c r="AC1" s="168"/>
      <c r="AD1" s="168"/>
      <c r="AE1" s="168"/>
      <c r="AF1" s="168"/>
      <c r="AG1" s="168"/>
      <c r="AH1" s="168"/>
      <c r="AI1" s="168"/>
      <c r="AJ1" s="168"/>
      <c r="AL1" s="168"/>
      <c r="AM1" s="168"/>
      <c r="AN1" s="168"/>
      <c r="AO1" s="168"/>
      <c r="AP1" s="168"/>
      <c r="AQ1" s="168"/>
      <c r="AR1" s="168"/>
      <c r="AS1" s="168"/>
      <c r="AU1" s="168"/>
      <c r="AV1" s="168"/>
      <c r="AW1" s="168"/>
      <c r="AX1" s="168"/>
      <c r="AY1" s="168"/>
      <c r="AZ1" s="168"/>
      <c r="BA1" s="168"/>
      <c r="BB1" s="168"/>
      <c r="BD1" s="168"/>
      <c r="BE1" s="168"/>
      <c r="BF1" s="168"/>
      <c r="BG1" s="168"/>
      <c r="BH1" s="168"/>
      <c r="BI1" s="168"/>
      <c r="BJ1" s="168"/>
      <c r="BK1" s="168"/>
      <c r="BM1" s="168"/>
      <c r="BN1" s="168"/>
      <c r="BO1" s="168"/>
      <c r="BP1" s="168"/>
      <c r="BQ1" s="168"/>
      <c r="BR1" s="168"/>
      <c r="BS1" s="168"/>
      <c r="BT1" s="168"/>
      <c r="BV1" s="168"/>
      <c r="BW1" s="168"/>
      <c r="BX1" s="168"/>
      <c r="BY1" s="168"/>
      <c r="BZ1" s="168"/>
      <c r="CA1" s="168"/>
      <c r="CB1" s="168"/>
      <c r="CC1" s="168"/>
      <c r="CE1" s="168"/>
      <c r="CF1" s="168"/>
      <c r="CG1" s="168"/>
      <c r="CH1" s="168"/>
      <c r="CI1" s="168"/>
      <c r="CJ1" s="168"/>
      <c r="CK1" s="168"/>
      <c r="CL1" s="168"/>
      <c r="CN1" s="168"/>
      <c r="CO1" s="168"/>
      <c r="CP1" s="168"/>
      <c r="CQ1" s="168"/>
      <c r="CR1" s="168"/>
      <c r="CS1" s="168"/>
      <c r="CT1" s="168"/>
      <c r="CU1" s="168"/>
      <c r="CW1" s="168"/>
      <c r="CX1" s="168"/>
      <c r="CY1" s="168"/>
      <c r="CZ1" s="168"/>
      <c r="DA1" s="168"/>
      <c r="DB1" s="168"/>
      <c r="DC1" s="168"/>
      <c r="DD1" s="168"/>
      <c r="DF1" s="168"/>
      <c r="DG1" s="168"/>
      <c r="DH1" s="168"/>
      <c r="DI1" s="168"/>
      <c r="DJ1" s="168"/>
      <c r="DK1" s="168"/>
      <c r="DL1" s="168"/>
      <c r="DM1" s="168"/>
      <c r="DN1" s="168"/>
      <c r="DO1" s="168"/>
      <c r="DP1" s="168"/>
      <c r="DQ1" s="168"/>
      <c r="DR1" s="168"/>
      <c r="DS1" s="168"/>
      <c r="DT1" s="168"/>
      <c r="DU1" s="168"/>
      <c r="DV1" s="168"/>
      <c r="DW1" s="168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168"/>
      <c r="EP1" s="21"/>
      <c r="EQ1" s="21"/>
      <c r="ER1" s="21"/>
      <c r="ES1" s="21"/>
      <c r="ET1" s="21"/>
      <c r="EU1" s="21"/>
      <c r="EV1" s="21"/>
      <c r="EW1" s="21"/>
      <c r="EX1" s="168"/>
      <c r="EY1" s="21"/>
      <c r="EZ1" s="21"/>
      <c r="FA1" s="21"/>
      <c r="FB1" s="21"/>
      <c r="FC1" s="21"/>
      <c r="FD1" s="21"/>
      <c r="FE1" s="21"/>
      <c r="FF1" s="21"/>
      <c r="FG1" s="168"/>
      <c r="FH1" s="21"/>
      <c r="FI1" s="21"/>
      <c r="FJ1" s="21"/>
      <c r="FK1" s="21"/>
      <c r="FL1" s="21"/>
      <c r="FM1" s="21"/>
      <c r="FN1" s="21"/>
      <c r="FO1" s="21"/>
      <c r="FP1" s="168"/>
      <c r="FQ1" s="21"/>
      <c r="FR1" s="21"/>
      <c r="FS1" s="21"/>
      <c r="FT1" s="21"/>
      <c r="FU1" s="21"/>
      <c r="FV1" s="21"/>
      <c r="FW1" s="21"/>
      <c r="FX1" s="21"/>
      <c r="FY1" s="168"/>
      <c r="GI1" s="168"/>
      <c r="GS1" s="168"/>
      <c r="HB1" s="168"/>
      <c r="HK1" s="168"/>
      <c r="HT1" s="168"/>
      <c r="IC1" s="168"/>
      <c r="IJ1" s="168"/>
    </row>
    <row r="2" spans="1:257">
      <c r="A2" s="32"/>
      <c r="B2" s="145" t="s">
        <v>77</v>
      </c>
      <c r="C2" s="145" t="s">
        <v>86</v>
      </c>
      <c r="D2" s="145" t="s">
        <v>85</v>
      </c>
      <c r="E2" s="145" t="s">
        <v>84</v>
      </c>
      <c r="F2" s="145" t="s">
        <v>130</v>
      </c>
      <c r="G2" s="145" t="s">
        <v>76</v>
      </c>
      <c r="H2" s="145" t="s">
        <v>129</v>
      </c>
      <c r="I2" s="145" t="s">
        <v>131</v>
      </c>
      <c r="K2" s="145" t="s">
        <v>77</v>
      </c>
      <c r="L2" s="145" t="s">
        <v>86</v>
      </c>
      <c r="M2" s="145" t="s">
        <v>85</v>
      </c>
      <c r="N2" s="145" t="s">
        <v>84</v>
      </c>
      <c r="O2" s="145" t="s">
        <v>130</v>
      </c>
      <c r="P2" s="145" t="s">
        <v>76</v>
      </c>
      <c r="Q2" s="145" t="s">
        <v>129</v>
      </c>
      <c r="R2" s="145" t="s">
        <v>131</v>
      </c>
      <c r="T2" s="145" t="s">
        <v>77</v>
      </c>
      <c r="U2" s="145" t="s">
        <v>86</v>
      </c>
      <c r="V2" s="145" t="s">
        <v>85</v>
      </c>
      <c r="W2" s="145" t="s">
        <v>84</v>
      </c>
      <c r="X2" s="145" t="s">
        <v>130</v>
      </c>
      <c r="Y2" s="145" t="s">
        <v>76</v>
      </c>
      <c r="Z2" s="145" t="s">
        <v>129</v>
      </c>
      <c r="AA2" s="145" t="s">
        <v>131</v>
      </c>
      <c r="AC2" s="145" t="s">
        <v>77</v>
      </c>
      <c r="AD2" s="145" t="s">
        <v>86</v>
      </c>
      <c r="AE2" s="145" t="s">
        <v>85</v>
      </c>
      <c r="AF2" s="145" t="s">
        <v>84</v>
      </c>
      <c r="AG2" s="145" t="s">
        <v>130</v>
      </c>
      <c r="AH2" s="145" t="s">
        <v>76</v>
      </c>
      <c r="AI2" s="145" t="s">
        <v>129</v>
      </c>
      <c r="AJ2" s="145" t="s">
        <v>131</v>
      </c>
      <c r="AL2" s="145" t="s">
        <v>77</v>
      </c>
      <c r="AM2" s="145" t="s">
        <v>86</v>
      </c>
      <c r="AN2" s="145" t="s">
        <v>85</v>
      </c>
      <c r="AO2" s="145" t="s">
        <v>84</v>
      </c>
      <c r="AP2" s="145" t="s">
        <v>130</v>
      </c>
      <c r="AQ2" s="145" t="s">
        <v>76</v>
      </c>
      <c r="AR2" s="145" t="s">
        <v>129</v>
      </c>
      <c r="AS2" s="145" t="s">
        <v>131</v>
      </c>
      <c r="AU2" s="145" t="s">
        <v>77</v>
      </c>
      <c r="AV2" s="145" t="s">
        <v>86</v>
      </c>
      <c r="AW2" s="145" t="s">
        <v>85</v>
      </c>
      <c r="AX2" s="145" t="s">
        <v>84</v>
      </c>
      <c r="AY2" s="145" t="s">
        <v>130</v>
      </c>
      <c r="AZ2" s="145" t="s">
        <v>76</v>
      </c>
      <c r="BA2" s="145" t="s">
        <v>129</v>
      </c>
      <c r="BB2" s="145" t="s">
        <v>131</v>
      </c>
      <c r="BD2" s="145" t="s">
        <v>77</v>
      </c>
      <c r="BE2" s="145" t="s">
        <v>86</v>
      </c>
      <c r="BF2" s="145" t="s">
        <v>85</v>
      </c>
      <c r="BG2" s="145" t="s">
        <v>84</v>
      </c>
      <c r="BH2" s="145" t="s">
        <v>130</v>
      </c>
      <c r="BI2" s="145" t="s">
        <v>76</v>
      </c>
      <c r="BJ2" s="145" t="s">
        <v>129</v>
      </c>
      <c r="BK2" s="145" t="s">
        <v>131</v>
      </c>
      <c r="BM2" s="145" t="s">
        <v>77</v>
      </c>
      <c r="BN2" s="145" t="s">
        <v>86</v>
      </c>
      <c r="BO2" s="145" t="s">
        <v>85</v>
      </c>
      <c r="BP2" s="145" t="s">
        <v>84</v>
      </c>
      <c r="BQ2" s="145" t="s">
        <v>130</v>
      </c>
      <c r="BR2" s="145" t="s">
        <v>76</v>
      </c>
      <c r="BS2" s="145" t="s">
        <v>129</v>
      </c>
      <c r="BT2" s="145" t="s">
        <v>131</v>
      </c>
      <c r="BV2" s="145" t="s">
        <v>77</v>
      </c>
      <c r="BW2" s="145" t="s">
        <v>86</v>
      </c>
      <c r="BX2" s="145" t="s">
        <v>85</v>
      </c>
      <c r="BY2" s="145" t="s">
        <v>84</v>
      </c>
      <c r="BZ2" s="145" t="s">
        <v>130</v>
      </c>
      <c r="CA2" s="145" t="s">
        <v>76</v>
      </c>
      <c r="CB2" s="145" t="s">
        <v>129</v>
      </c>
      <c r="CC2" s="145" t="s">
        <v>131</v>
      </c>
      <c r="CE2" s="145" t="s">
        <v>77</v>
      </c>
      <c r="CF2" s="145" t="s">
        <v>86</v>
      </c>
      <c r="CG2" s="145" t="s">
        <v>85</v>
      </c>
      <c r="CH2" s="145" t="s">
        <v>84</v>
      </c>
      <c r="CI2" s="145" t="s">
        <v>130</v>
      </c>
      <c r="CJ2" s="145" t="s">
        <v>76</v>
      </c>
      <c r="CK2" s="145" t="s">
        <v>129</v>
      </c>
      <c r="CL2" s="145" t="s">
        <v>131</v>
      </c>
      <c r="CN2" s="145" t="s">
        <v>77</v>
      </c>
      <c r="CO2" s="145" t="s">
        <v>86</v>
      </c>
      <c r="CP2" s="145" t="s">
        <v>85</v>
      </c>
      <c r="CQ2" s="145" t="s">
        <v>84</v>
      </c>
      <c r="CR2" s="145" t="s">
        <v>130</v>
      </c>
      <c r="CS2" s="145" t="s">
        <v>76</v>
      </c>
      <c r="CT2" s="145" t="s">
        <v>129</v>
      </c>
      <c r="CU2" s="145" t="s">
        <v>131</v>
      </c>
      <c r="CW2" s="145" t="s">
        <v>77</v>
      </c>
      <c r="CX2" s="145" t="s">
        <v>86</v>
      </c>
      <c r="CY2" s="145" t="s">
        <v>85</v>
      </c>
      <c r="CZ2" s="145" t="s">
        <v>84</v>
      </c>
      <c r="DA2" s="145" t="s">
        <v>130</v>
      </c>
      <c r="DB2" s="145" t="s">
        <v>76</v>
      </c>
      <c r="DC2" s="145" t="s">
        <v>129</v>
      </c>
      <c r="DD2" s="145" t="s">
        <v>131</v>
      </c>
      <c r="DF2" s="145" t="s">
        <v>77</v>
      </c>
      <c r="DG2" s="145" t="s">
        <v>86</v>
      </c>
      <c r="DH2" s="145" t="s">
        <v>85</v>
      </c>
      <c r="DI2" s="145" t="s">
        <v>84</v>
      </c>
      <c r="DJ2" s="145" t="s">
        <v>130</v>
      </c>
      <c r="DK2" s="145" t="s">
        <v>76</v>
      </c>
      <c r="DL2" s="145" t="s">
        <v>129</v>
      </c>
      <c r="DM2" s="145" t="s">
        <v>131</v>
      </c>
      <c r="DN2" s="168"/>
      <c r="DO2" s="145" t="s">
        <v>77</v>
      </c>
      <c r="DP2" s="145" t="s">
        <v>86</v>
      </c>
      <c r="DQ2" s="145" t="s">
        <v>85</v>
      </c>
      <c r="DR2" s="145" t="s">
        <v>84</v>
      </c>
      <c r="DS2" s="145" t="s">
        <v>130</v>
      </c>
      <c r="DT2" s="145" t="s">
        <v>76</v>
      </c>
      <c r="DU2" s="145" t="s">
        <v>129</v>
      </c>
      <c r="DV2" s="145" t="s">
        <v>131</v>
      </c>
      <c r="DW2" s="168"/>
      <c r="DX2" s="42" t="s">
        <v>77</v>
      </c>
      <c r="DY2" s="42" t="s">
        <v>86</v>
      </c>
      <c r="DZ2" s="42" t="s">
        <v>85</v>
      </c>
      <c r="EA2" s="42" t="s">
        <v>84</v>
      </c>
      <c r="EB2" s="42" t="s">
        <v>130</v>
      </c>
      <c r="EC2" s="42" t="s">
        <v>76</v>
      </c>
      <c r="ED2" s="42" t="s">
        <v>129</v>
      </c>
      <c r="EE2" s="42" t="s">
        <v>131</v>
      </c>
      <c r="EF2" s="21"/>
      <c r="EG2" s="42" t="s">
        <v>77</v>
      </c>
      <c r="EH2" s="42" t="s">
        <v>86</v>
      </c>
      <c r="EI2" s="42" t="s">
        <v>85</v>
      </c>
      <c r="EJ2" s="42" t="s">
        <v>84</v>
      </c>
      <c r="EK2" s="42" t="s">
        <v>130</v>
      </c>
      <c r="EL2" s="42" t="s">
        <v>76</v>
      </c>
      <c r="EM2" s="42" t="s">
        <v>129</v>
      </c>
      <c r="EN2" s="42" t="s">
        <v>131</v>
      </c>
      <c r="EO2" s="168"/>
      <c r="EP2" s="42" t="s">
        <v>77</v>
      </c>
      <c r="EQ2" s="42" t="s">
        <v>86</v>
      </c>
      <c r="ER2" s="42" t="s">
        <v>85</v>
      </c>
      <c r="ES2" s="42" t="s">
        <v>84</v>
      </c>
      <c r="ET2" s="42" t="s">
        <v>130</v>
      </c>
      <c r="EU2" s="42" t="s">
        <v>76</v>
      </c>
      <c r="EV2" s="42" t="s">
        <v>129</v>
      </c>
      <c r="EW2" s="42" t="s">
        <v>131</v>
      </c>
      <c r="EX2" s="168"/>
      <c r="EY2" s="42" t="s">
        <v>77</v>
      </c>
      <c r="EZ2" s="42" t="s">
        <v>86</v>
      </c>
      <c r="FA2" s="42" t="s">
        <v>85</v>
      </c>
      <c r="FB2" s="42" t="s">
        <v>84</v>
      </c>
      <c r="FC2" s="42" t="s">
        <v>130</v>
      </c>
      <c r="FD2" s="42" t="s">
        <v>76</v>
      </c>
      <c r="FE2" s="42" t="s">
        <v>129</v>
      </c>
      <c r="FF2" s="42" t="s">
        <v>131</v>
      </c>
      <c r="FG2" s="168"/>
      <c r="FH2" s="42" t="s">
        <v>77</v>
      </c>
      <c r="FI2" s="42" t="s">
        <v>86</v>
      </c>
      <c r="FJ2" s="42" t="s">
        <v>85</v>
      </c>
      <c r="FK2" s="42" t="s">
        <v>84</v>
      </c>
      <c r="FL2" s="42" t="s">
        <v>130</v>
      </c>
      <c r="FM2" s="42" t="s">
        <v>76</v>
      </c>
      <c r="FN2" s="42" t="s">
        <v>129</v>
      </c>
      <c r="FO2" s="42" t="s">
        <v>131</v>
      </c>
      <c r="FP2" s="168"/>
      <c r="FQ2" s="42" t="s">
        <v>77</v>
      </c>
      <c r="FR2" s="42" t="s">
        <v>86</v>
      </c>
      <c r="FS2" s="42" t="s">
        <v>85</v>
      </c>
      <c r="FT2" s="42" t="s">
        <v>84</v>
      </c>
      <c r="FU2" s="42" t="s">
        <v>130</v>
      </c>
      <c r="FV2" s="42" t="s">
        <v>76</v>
      </c>
      <c r="FW2" s="42" t="s">
        <v>129</v>
      </c>
      <c r="FX2" s="42" t="s">
        <v>131</v>
      </c>
      <c r="FY2" s="168"/>
      <c r="FZ2" s="145" t="s">
        <v>142</v>
      </c>
      <c r="GA2" s="145" t="s">
        <v>82</v>
      </c>
      <c r="GB2" s="145" t="s">
        <v>115</v>
      </c>
      <c r="GC2" s="145" t="s">
        <v>77</v>
      </c>
      <c r="GD2" s="145" t="s">
        <v>141</v>
      </c>
      <c r="GE2" s="145" t="s">
        <v>76</v>
      </c>
      <c r="GF2" s="145" t="s">
        <v>86</v>
      </c>
      <c r="GG2" s="145" t="s">
        <v>85</v>
      </c>
      <c r="GH2" s="145" t="s">
        <v>84</v>
      </c>
      <c r="GI2" s="168"/>
      <c r="GJ2" s="145" t="s">
        <v>142</v>
      </c>
      <c r="GK2" s="145" t="s">
        <v>82</v>
      </c>
      <c r="GL2" s="145" t="s">
        <v>115</v>
      </c>
      <c r="GM2" s="145" t="s">
        <v>77</v>
      </c>
      <c r="GN2" s="145" t="s">
        <v>141</v>
      </c>
      <c r="GO2" s="145" t="s">
        <v>76</v>
      </c>
      <c r="GP2" s="145" t="s">
        <v>86</v>
      </c>
      <c r="GQ2" s="145" t="s">
        <v>85</v>
      </c>
      <c r="GR2" s="145" t="s">
        <v>84</v>
      </c>
      <c r="GS2" s="168"/>
      <c r="GT2" s="145" t="s">
        <v>142</v>
      </c>
      <c r="GU2" s="145" t="s">
        <v>82</v>
      </c>
      <c r="GV2" s="145" t="s">
        <v>77</v>
      </c>
      <c r="GW2" s="145" t="s">
        <v>141</v>
      </c>
      <c r="GX2" s="145" t="s">
        <v>76</v>
      </c>
      <c r="GY2" s="145" t="s">
        <v>86</v>
      </c>
      <c r="GZ2" s="145" t="s">
        <v>85</v>
      </c>
      <c r="HA2" s="145" t="s">
        <v>84</v>
      </c>
      <c r="HB2" s="168"/>
      <c r="HC2" s="145" t="s">
        <v>142</v>
      </c>
      <c r="HD2" s="145" t="s">
        <v>82</v>
      </c>
      <c r="HE2" s="145" t="s">
        <v>77</v>
      </c>
      <c r="HF2" s="145" t="s">
        <v>141</v>
      </c>
      <c r="HG2" s="145" t="s">
        <v>76</v>
      </c>
      <c r="HH2" s="145" t="s">
        <v>86</v>
      </c>
      <c r="HI2" s="145" t="s">
        <v>85</v>
      </c>
      <c r="HJ2" s="145" t="s">
        <v>84</v>
      </c>
      <c r="HK2" s="168"/>
      <c r="HL2" s="145" t="s">
        <v>142</v>
      </c>
      <c r="HM2" s="145" t="s">
        <v>82</v>
      </c>
      <c r="HN2" s="145" t="s">
        <v>77</v>
      </c>
      <c r="HO2" s="145" t="s">
        <v>141</v>
      </c>
      <c r="HP2" s="145" t="s">
        <v>76</v>
      </c>
      <c r="HQ2" s="145" t="s">
        <v>86</v>
      </c>
      <c r="HR2" s="145" t="s">
        <v>85</v>
      </c>
      <c r="HS2" s="145" t="s">
        <v>84</v>
      </c>
      <c r="HT2" s="168"/>
      <c r="HU2" s="145" t="s">
        <v>142</v>
      </c>
      <c r="HV2" s="145" t="s">
        <v>82</v>
      </c>
      <c r="HW2" s="145" t="s">
        <v>77</v>
      </c>
      <c r="HX2" s="145" t="s">
        <v>141</v>
      </c>
      <c r="HY2" s="145" t="s">
        <v>76</v>
      </c>
      <c r="HZ2" s="145" t="s">
        <v>86</v>
      </c>
      <c r="IA2" s="145" t="s">
        <v>85</v>
      </c>
      <c r="IB2" s="145" t="s">
        <v>84</v>
      </c>
      <c r="IC2" s="168"/>
      <c r="ID2" s="145" t="s">
        <v>142</v>
      </c>
      <c r="IE2" s="145" t="s">
        <v>141</v>
      </c>
      <c r="IF2" s="145" t="s">
        <v>76</v>
      </c>
      <c r="IG2" s="145" t="s">
        <v>86</v>
      </c>
      <c r="IH2" s="145" t="s">
        <v>85</v>
      </c>
      <c r="II2" s="145" t="s">
        <v>84</v>
      </c>
      <c r="IJ2" s="168"/>
      <c r="IK2" s="145" t="s">
        <v>142</v>
      </c>
      <c r="IL2" s="145" t="s">
        <v>141</v>
      </c>
      <c r="IM2" s="145" t="s">
        <v>76</v>
      </c>
      <c r="IN2" s="145" t="s">
        <v>86</v>
      </c>
      <c r="IO2" s="145" t="s">
        <v>85</v>
      </c>
      <c r="IP2" s="145" t="s">
        <v>84</v>
      </c>
      <c r="IR2" s="145" t="s">
        <v>84</v>
      </c>
      <c r="IT2" s="145" t="s">
        <v>84</v>
      </c>
    </row>
    <row r="3" spans="1:257">
      <c r="A3" s="41" t="s">
        <v>87</v>
      </c>
      <c r="B3" s="144" t="s">
        <v>179</v>
      </c>
      <c r="C3" s="144" t="str">
        <f t="shared" ref="C3" si="0">B3</f>
        <v>4T16</v>
      </c>
      <c r="D3" s="144" t="str">
        <f t="shared" ref="D3" si="1">C3</f>
        <v>4T16</v>
      </c>
      <c r="E3" s="144" t="str">
        <f t="shared" ref="E3" si="2">D3</f>
        <v>4T16</v>
      </c>
      <c r="F3" s="144" t="str">
        <f t="shared" ref="F3" si="3">E3</f>
        <v>4T16</v>
      </c>
      <c r="G3" s="144" t="str">
        <f t="shared" ref="G3" si="4">F3</f>
        <v>4T16</v>
      </c>
      <c r="H3" s="144" t="str">
        <f t="shared" ref="H3" si="5">G3</f>
        <v>4T16</v>
      </c>
      <c r="I3" s="144" t="str">
        <f t="shared" ref="I3" si="6">H3</f>
        <v>4T16</v>
      </c>
      <c r="K3" s="144" t="s">
        <v>178</v>
      </c>
      <c r="L3" s="144" t="str">
        <f t="shared" ref="L3" si="7">K3</f>
        <v>3T16</v>
      </c>
      <c r="M3" s="144" t="str">
        <f t="shared" ref="M3" si="8">L3</f>
        <v>3T16</v>
      </c>
      <c r="N3" s="144" t="str">
        <f t="shared" ref="N3" si="9">M3</f>
        <v>3T16</v>
      </c>
      <c r="O3" s="144" t="str">
        <f t="shared" ref="O3" si="10">N3</f>
        <v>3T16</v>
      </c>
      <c r="P3" s="144" t="str">
        <f t="shared" ref="P3" si="11">O3</f>
        <v>3T16</v>
      </c>
      <c r="Q3" s="144" t="str">
        <f t="shared" ref="Q3" si="12">P3</f>
        <v>3T16</v>
      </c>
      <c r="R3" s="144" t="str">
        <f t="shared" ref="R3" si="13">Q3</f>
        <v>3T16</v>
      </c>
      <c r="T3" s="144" t="s">
        <v>177</v>
      </c>
      <c r="U3" s="144" t="str">
        <f t="shared" ref="U3" si="14">T3</f>
        <v>2T16</v>
      </c>
      <c r="V3" s="144" t="str">
        <f t="shared" ref="V3" si="15">U3</f>
        <v>2T16</v>
      </c>
      <c r="W3" s="144" t="str">
        <f t="shared" ref="W3" si="16">V3</f>
        <v>2T16</v>
      </c>
      <c r="X3" s="144" t="str">
        <f t="shared" ref="X3" si="17">W3</f>
        <v>2T16</v>
      </c>
      <c r="Y3" s="144" t="str">
        <f t="shared" ref="Y3" si="18">X3</f>
        <v>2T16</v>
      </c>
      <c r="Z3" s="144" t="str">
        <f t="shared" ref="Z3" si="19">Y3</f>
        <v>2T16</v>
      </c>
      <c r="AA3" s="144" t="str">
        <f t="shared" ref="AA3" si="20">Z3</f>
        <v>2T16</v>
      </c>
      <c r="AC3" s="144" t="s">
        <v>176</v>
      </c>
      <c r="AD3" s="144" t="str">
        <f t="shared" ref="AD3" si="21">AC3</f>
        <v>1T16</v>
      </c>
      <c r="AE3" s="144" t="str">
        <f t="shared" ref="AE3" si="22">AD3</f>
        <v>1T16</v>
      </c>
      <c r="AF3" s="144" t="str">
        <f t="shared" ref="AF3" si="23">AE3</f>
        <v>1T16</v>
      </c>
      <c r="AG3" s="144" t="str">
        <f t="shared" ref="AG3" si="24">AF3</f>
        <v>1T16</v>
      </c>
      <c r="AH3" s="144" t="str">
        <f t="shared" ref="AH3" si="25">AG3</f>
        <v>1T16</v>
      </c>
      <c r="AI3" s="144" t="str">
        <f t="shared" ref="AI3" si="26">AH3</f>
        <v>1T16</v>
      </c>
      <c r="AJ3" s="144" t="str">
        <f t="shared" ref="AJ3" si="27">AI3</f>
        <v>1T16</v>
      </c>
      <c r="AL3" s="144" t="s">
        <v>175</v>
      </c>
      <c r="AM3" s="144" t="str">
        <f t="shared" ref="AM3" si="28">AL3</f>
        <v>4T15</v>
      </c>
      <c r="AN3" s="144" t="str">
        <f t="shared" ref="AN3" si="29">AM3</f>
        <v>4T15</v>
      </c>
      <c r="AO3" s="144" t="str">
        <f t="shared" ref="AO3" si="30">AN3</f>
        <v>4T15</v>
      </c>
      <c r="AP3" s="144" t="str">
        <f t="shared" ref="AP3" si="31">AO3</f>
        <v>4T15</v>
      </c>
      <c r="AQ3" s="144" t="str">
        <f t="shared" ref="AQ3" si="32">AP3</f>
        <v>4T15</v>
      </c>
      <c r="AR3" s="144" t="str">
        <f t="shared" ref="AR3" si="33">AQ3</f>
        <v>4T15</v>
      </c>
      <c r="AS3" s="144" t="str">
        <f t="shared" ref="AS3" si="34">AR3</f>
        <v>4T15</v>
      </c>
      <c r="AU3" s="144" t="s">
        <v>173</v>
      </c>
      <c r="AV3" s="144" t="str">
        <f t="shared" ref="AV3" si="35">AU3</f>
        <v>3T15</v>
      </c>
      <c r="AW3" s="144" t="str">
        <f t="shared" ref="AW3" si="36">AV3</f>
        <v>3T15</v>
      </c>
      <c r="AX3" s="144" t="str">
        <f t="shared" ref="AX3" si="37">AW3</f>
        <v>3T15</v>
      </c>
      <c r="AY3" s="144" t="str">
        <f t="shared" ref="AY3" si="38">AX3</f>
        <v>3T15</v>
      </c>
      <c r="AZ3" s="144" t="str">
        <f t="shared" ref="AZ3" si="39">AY3</f>
        <v>3T15</v>
      </c>
      <c r="BA3" s="144" t="str">
        <f t="shared" ref="BA3" si="40">AZ3</f>
        <v>3T15</v>
      </c>
      <c r="BB3" s="144" t="str">
        <f t="shared" ref="BB3" si="41">BA3</f>
        <v>3T15</v>
      </c>
      <c r="BD3" s="144" t="s">
        <v>172</v>
      </c>
      <c r="BE3" s="144" t="str">
        <f t="shared" ref="BE3" si="42">BD3</f>
        <v>2T15</v>
      </c>
      <c r="BF3" s="144" t="str">
        <f t="shared" ref="BF3" si="43">BE3</f>
        <v>2T15</v>
      </c>
      <c r="BG3" s="144" t="str">
        <f t="shared" ref="BG3" si="44">BF3</f>
        <v>2T15</v>
      </c>
      <c r="BH3" s="144" t="str">
        <f t="shared" ref="BH3" si="45">BG3</f>
        <v>2T15</v>
      </c>
      <c r="BI3" s="144" t="str">
        <f t="shared" ref="BI3" si="46">BH3</f>
        <v>2T15</v>
      </c>
      <c r="BJ3" s="144" t="str">
        <f t="shared" ref="BJ3" si="47">BI3</f>
        <v>2T15</v>
      </c>
      <c r="BK3" s="144" t="str">
        <f t="shared" ref="BK3" si="48">BJ3</f>
        <v>2T15</v>
      </c>
      <c r="BM3" s="144" t="s">
        <v>171</v>
      </c>
      <c r="BN3" s="144" t="str">
        <f t="shared" ref="BN3" si="49">BM3</f>
        <v>1T15</v>
      </c>
      <c r="BO3" s="144" t="str">
        <f t="shared" ref="BO3" si="50">BN3</f>
        <v>1T15</v>
      </c>
      <c r="BP3" s="144" t="str">
        <f t="shared" ref="BP3" si="51">BO3</f>
        <v>1T15</v>
      </c>
      <c r="BQ3" s="144" t="str">
        <f t="shared" ref="BQ3" si="52">BP3</f>
        <v>1T15</v>
      </c>
      <c r="BR3" s="144" t="str">
        <f t="shared" ref="BR3" si="53">BQ3</f>
        <v>1T15</v>
      </c>
      <c r="BS3" s="144" t="str">
        <f t="shared" ref="BS3" si="54">BR3</f>
        <v>1T15</v>
      </c>
      <c r="BT3" s="144" t="str">
        <f t="shared" ref="BT3" si="55">BS3</f>
        <v>1T15</v>
      </c>
      <c r="BV3" s="144" t="s">
        <v>170</v>
      </c>
      <c r="BW3" s="144" t="str">
        <f t="shared" ref="BW3" si="56">BV3</f>
        <v>4T14</v>
      </c>
      <c r="BX3" s="144" t="str">
        <f t="shared" ref="BX3" si="57">BW3</f>
        <v>4T14</v>
      </c>
      <c r="BY3" s="144" t="str">
        <f t="shared" ref="BY3" si="58">BX3</f>
        <v>4T14</v>
      </c>
      <c r="BZ3" s="144" t="str">
        <f t="shared" ref="BZ3" si="59">BY3</f>
        <v>4T14</v>
      </c>
      <c r="CA3" s="144" t="str">
        <f t="shared" ref="CA3" si="60">BZ3</f>
        <v>4T14</v>
      </c>
      <c r="CB3" s="144" t="str">
        <f t="shared" ref="CB3" si="61">CA3</f>
        <v>4T14</v>
      </c>
      <c r="CC3" s="144" t="str">
        <f t="shared" ref="CC3" si="62">CB3</f>
        <v>4T14</v>
      </c>
      <c r="CE3" s="144" t="s">
        <v>169</v>
      </c>
      <c r="CF3" s="144" t="str">
        <f t="shared" ref="CF3:CI3" si="63">CE3</f>
        <v>3T14</v>
      </c>
      <c r="CG3" s="144" t="str">
        <f t="shared" si="63"/>
        <v>3T14</v>
      </c>
      <c r="CH3" s="144" t="str">
        <f t="shared" si="63"/>
        <v>3T14</v>
      </c>
      <c r="CI3" s="144" t="str">
        <f t="shared" si="63"/>
        <v>3T14</v>
      </c>
      <c r="CJ3" s="144" t="str">
        <f t="shared" ref="CJ3" si="64">CI3</f>
        <v>3T14</v>
      </c>
      <c r="CK3" s="144" t="str">
        <f t="shared" ref="CK3" si="65">CJ3</f>
        <v>3T14</v>
      </c>
      <c r="CL3" s="144" t="str">
        <f t="shared" ref="CL3" si="66">CK3</f>
        <v>3T14</v>
      </c>
      <c r="CN3" s="144" t="s">
        <v>168</v>
      </c>
      <c r="CO3" s="144" t="str">
        <f t="shared" ref="CO3:CU3" si="67">CN3</f>
        <v>2T14</v>
      </c>
      <c r="CP3" s="144" t="str">
        <f t="shared" si="67"/>
        <v>2T14</v>
      </c>
      <c r="CQ3" s="144" t="str">
        <f t="shared" si="67"/>
        <v>2T14</v>
      </c>
      <c r="CR3" s="144" t="str">
        <f t="shared" si="67"/>
        <v>2T14</v>
      </c>
      <c r="CS3" s="144" t="str">
        <f t="shared" si="67"/>
        <v>2T14</v>
      </c>
      <c r="CT3" s="144" t="str">
        <f t="shared" si="67"/>
        <v>2T14</v>
      </c>
      <c r="CU3" s="144" t="str">
        <f t="shared" si="67"/>
        <v>2T14</v>
      </c>
      <c r="CW3" s="144" t="s">
        <v>167</v>
      </c>
      <c r="CX3" s="144" t="s">
        <v>167</v>
      </c>
      <c r="CY3" s="144" t="s">
        <v>167</v>
      </c>
      <c r="CZ3" s="144" t="s">
        <v>167</v>
      </c>
      <c r="DA3" s="144" t="s">
        <v>167</v>
      </c>
      <c r="DB3" s="144" t="s">
        <v>167</v>
      </c>
      <c r="DC3" s="144" t="s">
        <v>167</v>
      </c>
      <c r="DD3" s="144" t="s">
        <v>167</v>
      </c>
      <c r="DF3" s="144" t="s">
        <v>165</v>
      </c>
      <c r="DG3" s="144" t="str">
        <f>DF3</f>
        <v>4T13</v>
      </c>
      <c r="DH3" s="144" t="str">
        <f>DF3</f>
        <v>4T13</v>
      </c>
      <c r="DI3" s="144" t="str">
        <f>DF3</f>
        <v>4T13</v>
      </c>
      <c r="DJ3" s="144" t="str">
        <f>DF3</f>
        <v>4T13</v>
      </c>
      <c r="DK3" s="144" t="str">
        <f>DF3</f>
        <v>4T13</v>
      </c>
      <c r="DL3" s="144" t="str">
        <f>DF3</f>
        <v>4T13</v>
      </c>
      <c r="DM3" s="144" t="str">
        <f>DF3</f>
        <v>4T13</v>
      </c>
      <c r="DN3" s="168"/>
      <c r="DO3" s="144" t="s">
        <v>158</v>
      </c>
      <c r="DP3" s="144" t="str">
        <f>DO3</f>
        <v>3T13</v>
      </c>
      <c r="DQ3" s="144" t="str">
        <f>DO3</f>
        <v>3T13</v>
      </c>
      <c r="DR3" s="144" t="str">
        <f>DO3</f>
        <v>3T13</v>
      </c>
      <c r="DS3" s="144" t="str">
        <f>DO3</f>
        <v>3T13</v>
      </c>
      <c r="DT3" s="144" t="str">
        <f>DO3</f>
        <v>3T13</v>
      </c>
      <c r="DU3" s="144" t="str">
        <f>DO3</f>
        <v>3T13</v>
      </c>
      <c r="DV3" s="144" t="str">
        <f>DO3</f>
        <v>3T13</v>
      </c>
      <c r="DW3" s="168"/>
      <c r="DX3" s="40" t="s">
        <v>132</v>
      </c>
      <c r="DY3" s="40" t="str">
        <f>DX3</f>
        <v>2T13</v>
      </c>
      <c r="DZ3" s="40" t="str">
        <f>DX3</f>
        <v>2T13</v>
      </c>
      <c r="EA3" s="40" t="str">
        <f>DX3</f>
        <v>2T13</v>
      </c>
      <c r="EB3" s="40" t="str">
        <f>DX3</f>
        <v>2T13</v>
      </c>
      <c r="EC3" s="40" t="str">
        <f>DX3</f>
        <v>2T13</v>
      </c>
      <c r="ED3" s="40" t="str">
        <f>DX3</f>
        <v>2T13</v>
      </c>
      <c r="EE3" s="40" t="str">
        <f>DX3</f>
        <v>2T13</v>
      </c>
      <c r="EF3" s="21"/>
      <c r="EG3" s="40" t="s">
        <v>127</v>
      </c>
      <c r="EH3" s="40" t="s">
        <v>127</v>
      </c>
      <c r="EI3" s="40" t="s">
        <v>127</v>
      </c>
      <c r="EJ3" s="40" t="s">
        <v>127</v>
      </c>
      <c r="EK3" s="40" t="s">
        <v>127</v>
      </c>
      <c r="EL3" s="40" t="s">
        <v>127</v>
      </c>
      <c r="EM3" s="40" t="s">
        <v>127</v>
      </c>
      <c r="EN3" s="40" t="s">
        <v>127</v>
      </c>
      <c r="EO3" s="168"/>
      <c r="EP3" s="40" t="s">
        <v>126</v>
      </c>
      <c r="EQ3" s="40" t="s">
        <v>126</v>
      </c>
      <c r="ER3" s="40" t="s">
        <v>126</v>
      </c>
      <c r="ES3" s="40" t="s">
        <v>126</v>
      </c>
      <c r="ET3" s="40" t="s">
        <v>126</v>
      </c>
      <c r="EU3" s="40" t="s">
        <v>126</v>
      </c>
      <c r="EV3" s="40" t="s">
        <v>126</v>
      </c>
      <c r="EW3" s="40" t="s">
        <v>126</v>
      </c>
      <c r="EX3" s="168"/>
      <c r="EY3" s="40" t="s">
        <v>123</v>
      </c>
      <c r="EZ3" s="40" t="s">
        <v>123</v>
      </c>
      <c r="FA3" s="40" t="s">
        <v>123</v>
      </c>
      <c r="FB3" s="40" t="s">
        <v>123</v>
      </c>
      <c r="FC3" s="40" t="s">
        <v>123</v>
      </c>
      <c r="FD3" s="40" t="s">
        <v>123</v>
      </c>
      <c r="FE3" s="40" t="s">
        <v>123</v>
      </c>
      <c r="FF3" s="40" t="s">
        <v>123</v>
      </c>
      <c r="FG3" s="168"/>
      <c r="FH3" s="40" t="s">
        <v>118</v>
      </c>
      <c r="FI3" s="40" t="s">
        <v>118</v>
      </c>
      <c r="FJ3" s="40" t="s">
        <v>118</v>
      </c>
      <c r="FK3" s="40" t="s">
        <v>118</v>
      </c>
      <c r="FL3" s="40" t="s">
        <v>118</v>
      </c>
      <c r="FM3" s="40" t="s">
        <v>118</v>
      </c>
      <c r="FN3" s="40" t="s">
        <v>118</v>
      </c>
      <c r="FO3" s="40" t="s">
        <v>118</v>
      </c>
      <c r="FP3" s="168"/>
      <c r="FQ3" s="40" t="s">
        <v>117</v>
      </c>
      <c r="FR3" s="40" t="s">
        <v>117</v>
      </c>
      <c r="FS3" s="40" t="s">
        <v>117</v>
      </c>
      <c r="FT3" s="40" t="s">
        <v>117</v>
      </c>
      <c r="FU3" s="40" t="s">
        <v>117</v>
      </c>
      <c r="FV3" s="40" t="s">
        <v>117</v>
      </c>
      <c r="FW3" s="40" t="s">
        <v>117</v>
      </c>
      <c r="FX3" s="40" t="s">
        <v>117</v>
      </c>
      <c r="FY3" s="168"/>
      <c r="FZ3" s="144" t="s">
        <v>133</v>
      </c>
      <c r="GA3" s="144" t="s">
        <v>133</v>
      </c>
      <c r="GB3" s="144" t="s">
        <v>133</v>
      </c>
      <c r="GC3" s="144" t="s">
        <v>133</v>
      </c>
      <c r="GD3" s="144" t="s">
        <v>133</v>
      </c>
      <c r="GE3" s="144" t="s">
        <v>133</v>
      </c>
      <c r="GF3" s="144" t="s">
        <v>133</v>
      </c>
      <c r="GG3" s="144" t="s">
        <v>133</v>
      </c>
      <c r="GH3" s="144" t="s">
        <v>133</v>
      </c>
      <c r="GI3" s="168"/>
      <c r="GJ3" s="144" t="s">
        <v>134</v>
      </c>
      <c r="GK3" s="144" t="s">
        <v>134</v>
      </c>
      <c r="GL3" s="144" t="s">
        <v>134</v>
      </c>
      <c r="GM3" s="144" t="s">
        <v>134</v>
      </c>
      <c r="GN3" s="144" t="s">
        <v>134</v>
      </c>
      <c r="GO3" s="144" t="s">
        <v>134</v>
      </c>
      <c r="GP3" s="144" t="s">
        <v>134</v>
      </c>
      <c r="GQ3" s="144" t="s">
        <v>134</v>
      </c>
      <c r="GR3" s="144" t="s">
        <v>134</v>
      </c>
      <c r="GS3" s="168"/>
      <c r="GT3" s="144" t="s">
        <v>135</v>
      </c>
      <c r="GU3" s="144" t="s">
        <v>135</v>
      </c>
      <c r="GV3" s="144" t="s">
        <v>135</v>
      </c>
      <c r="GW3" s="144" t="s">
        <v>135</v>
      </c>
      <c r="GX3" s="144" t="s">
        <v>135</v>
      </c>
      <c r="GY3" s="144" t="s">
        <v>135</v>
      </c>
      <c r="GZ3" s="144" t="s">
        <v>135</v>
      </c>
      <c r="HA3" s="144" t="s">
        <v>135</v>
      </c>
      <c r="HB3" s="168"/>
      <c r="HC3" s="144" t="s">
        <v>136</v>
      </c>
      <c r="HD3" s="144" t="s">
        <v>136</v>
      </c>
      <c r="HE3" s="144" t="s">
        <v>136</v>
      </c>
      <c r="HF3" s="144" t="s">
        <v>136</v>
      </c>
      <c r="HG3" s="144" t="s">
        <v>136</v>
      </c>
      <c r="HH3" s="144" t="s">
        <v>136</v>
      </c>
      <c r="HI3" s="144" t="s">
        <v>136</v>
      </c>
      <c r="HJ3" s="144" t="s">
        <v>136</v>
      </c>
      <c r="HK3" s="168"/>
      <c r="HL3" s="144" t="s">
        <v>137</v>
      </c>
      <c r="HM3" s="144" t="s">
        <v>137</v>
      </c>
      <c r="HN3" s="144" t="s">
        <v>137</v>
      </c>
      <c r="HO3" s="144" t="s">
        <v>137</v>
      </c>
      <c r="HP3" s="144" t="s">
        <v>137</v>
      </c>
      <c r="HQ3" s="144" t="s">
        <v>137</v>
      </c>
      <c r="HR3" s="144" t="s">
        <v>137</v>
      </c>
      <c r="HS3" s="144" t="s">
        <v>137</v>
      </c>
      <c r="HT3" s="168"/>
      <c r="HU3" s="144" t="s">
        <v>138</v>
      </c>
      <c r="HV3" s="144" t="s">
        <v>138</v>
      </c>
      <c r="HW3" s="144" t="s">
        <v>138</v>
      </c>
      <c r="HX3" s="144" t="s">
        <v>138</v>
      </c>
      <c r="HY3" s="144" t="s">
        <v>138</v>
      </c>
      <c r="HZ3" s="144" t="s">
        <v>138</v>
      </c>
      <c r="IA3" s="144" t="s">
        <v>138</v>
      </c>
      <c r="IB3" s="144" t="s">
        <v>138</v>
      </c>
      <c r="IC3" s="168"/>
      <c r="ID3" s="144" t="s">
        <v>139</v>
      </c>
      <c r="IE3" s="144" t="s">
        <v>139</v>
      </c>
      <c r="IF3" s="144" t="s">
        <v>139</v>
      </c>
      <c r="IG3" s="144" t="s">
        <v>139</v>
      </c>
      <c r="IH3" s="144" t="s">
        <v>139</v>
      </c>
      <c r="II3" s="144" t="s">
        <v>139</v>
      </c>
      <c r="IJ3" s="168"/>
      <c r="IK3" s="144" t="s">
        <v>140</v>
      </c>
      <c r="IL3" s="144" t="s">
        <v>140</v>
      </c>
      <c r="IM3" s="144" t="s">
        <v>140</v>
      </c>
      <c r="IN3" s="144" t="s">
        <v>140</v>
      </c>
      <c r="IO3" s="144" t="s">
        <v>140</v>
      </c>
      <c r="IP3" s="144" t="s">
        <v>140</v>
      </c>
      <c r="IR3" s="144">
        <v>2009</v>
      </c>
      <c r="IT3" s="144">
        <v>2008</v>
      </c>
      <c r="IV3" s="285" t="s">
        <v>103</v>
      </c>
      <c r="IW3" s="285"/>
    </row>
    <row r="4" spans="1:257" ht="3.75" customHeight="1">
      <c r="A4" s="29"/>
      <c r="B4" s="100"/>
      <c r="C4" s="202"/>
      <c r="D4" s="202"/>
      <c r="E4" s="100"/>
      <c r="F4" s="147"/>
      <c r="G4" s="147"/>
      <c r="H4" s="225"/>
      <c r="I4" s="100"/>
      <c r="J4" s="264"/>
      <c r="K4" s="100"/>
      <c r="L4" s="202"/>
      <c r="M4" s="202"/>
      <c r="N4" s="100"/>
      <c r="O4" s="147"/>
      <c r="P4" s="147"/>
      <c r="Q4" s="225"/>
      <c r="R4" s="100"/>
      <c r="S4" s="264"/>
      <c r="T4" s="100"/>
      <c r="U4" s="202"/>
      <c r="V4" s="202"/>
      <c r="W4" s="100"/>
      <c r="X4" s="147"/>
      <c r="Y4" s="147"/>
      <c r="Z4" s="225"/>
      <c r="AA4" s="100"/>
      <c r="AB4" s="264"/>
      <c r="AC4" s="100"/>
      <c r="AD4" s="202"/>
      <c r="AE4" s="202"/>
      <c r="AF4" s="100"/>
      <c r="AG4" s="147"/>
      <c r="AH4" s="147"/>
      <c r="AI4" s="225"/>
      <c r="AJ4" s="100"/>
      <c r="AK4" s="264"/>
      <c r="AL4" s="100"/>
      <c r="AM4" s="202"/>
      <c r="AN4" s="202"/>
      <c r="AO4" s="100"/>
      <c r="AP4" s="147"/>
      <c r="AQ4" s="147"/>
      <c r="AR4" s="225"/>
      <c r="AS4" s="100"/>
      <c r="AT4" s="264"/>
      <c r="AU4" s="100"/>
      <c r="AV4" s="202"/>
      <c r="AW4" s="202"/>
      <c r="AX4" s="100"/>
      <c r="AY4" s="147"/>
      <c r="AZ4" s="147"/>
      <c r="BA4" s="225"/>
      <c r="BB4" s="100"/>
      <c r="BC4" s="264"/>
      <c r="BD4" s="100"/>
      <c r="BE4" s="202"/>
      <c r="BF4" s="202"/>
      <c r="BG4" s="100"/>
      <c r="BH4" s="147"/>
      <c r="BI4" s="147"/>
      <c r="BJ4" s="225"/>
      <c r="BK4" s="100"/>
      <c r="BL4" s="264"/>
      <c r="BM4" s="100"/>
      <c r="BN4" s="202"/>
      <c r="BO4" s="202"/>
      <c r="BP4" s="100"/>
      <c r="BQ4" s="147"/>
      <c r="BR4" s="147"/>
      <c r="BS4" s="225"/>
      <c r="BT4" s="100"/>
      <c r="BU4" s="264"/>
      <c r="BV4" s="100"/>
      <c r="BW4" s="202"/>
      <c r="BX4" s="202"/>
      <c r="BY4" s="100"/>
      <c r="BZ4" s="147"/>
      <c r="CA4" s="147"/>
      <c r="CB4" s="225"/>
      <c r="CC4" s="100"/>
      <c r="CD4" s="264"/>
      <c r="CE4" s="100"/>
      <c r="CF4" s="202"/>
      <c r="CG4" s="202"/>
      <c r="CH4" s="100"/>
      <c r="CI4" s="147"/>
      <c r="CJ4" s="147"/>
      <c r="CK4" s="225"/>
      <c r="CL4" s="100"/>
      <c r="CM4" s="264"/>
      <c r="CN4" s="100"/>
      <c r="CO4" s="202"/>
      <c r="CP4" s="202"/>
      <c r="CQ4" s="100"/>
      <c r="CR4" s="147"/>
      <c r="CS4" s="147"/>
      <c r="CT4" s="225"/>
      <c r="CU4" s="100"/>
      <c r="CV4" s="264"/>
      <c r="CW4" s="100"/>
      <c r="CX4" s="202"/>
      <c r="CY4" s="202"/>
      <c r="CZ4" s="100"/>
      <c r="DA4" s="147"/>
      <c r="DB4" s="147"/>
      <c r="DC4" s="225"/>
      <c r="DD4" s="100"/>
      <c r="DE4" s="264"/>
      <c r="DF4" s="100"/>
      <c r="DG4" s="202"/>
      <c r="DH4" s="202"/>
      <c r="DI4" s="100"/>
      <c r="DJ4" s="147"/>
      <c r="DK4" s="147"/>
      <c r="DL4" s="225"/>
      <c r="DM4" s="100"/>
      <c r="DN4" s="224"/>
      <c r="DO4" s="100"/>
      <c r="DP4" s="202"/>
      <c r="DQ4" s="202"/>
      <c r="DR4" s="100"/>
      <c r="DS4" s="147"/>
      <c r="DT4" s="147"/>
      <c r="DU4" s="225"/>
      <c r="DV4" s="100"/>
      <c r="DW4" s="224"/>
      <c r="DX4" s="100"/>
      <c r="DY4" s="27"/>
      <c r="DZ4" s="27"/>
      <c r="EA4" s="100"/>
      <c r="EB4" s="81"/>
      <c r="EC4" s="81"/>
      <c r="ED4" s="78"/>
      <c r="EE4" s="100"/>
      <c r="EF4" s="112"/>
      <c r="EG4" s="100"/>
      <c r="EH4" s="27"/>
      <c r="EI4" s="27"/>
      <c r="EJ4" s="100"/>
      <c r="EK4" s="81"/>
      <c r="EL4" s="81"/>
      <c r="EM4" s="78"/>
      <c r="EN4" s="100"/>
      <c r="EO4" s="173"/>
      <c r="EP4" s="100"/>
      <c r="EQ4" s="27"/>
      <c r="ER4" s="27"/>
      <c r="ES4" s="100"/>
      <c r="ET4" s="81"/>
      <c r="EU4" s="81"/>
      <c r="EV4" s="78"/>
      <c r="EW4" s="100"/>
      <c r="EX4" s="173"/>
      <c r="EY4" s="100"/>
      <c r="EZ4" s="27"/>
      <c r="FA4" s="27"/>
      <c r="FB4" s="100"/>
      <c r="FC4" s="81"/>
      <c r="FD4" s="81"/>
      <c r="FE4" s="78"/>
      <c r="FF4" s="100"/>
      <c r="FG4" s="173"/>
      <c r="FH4" s="100"/>
      <c r="FI4" s="27"/>
      <c r="FJ4" s="27"/>
      <c r="FK4" s="100"/>
      <c r="FL4" s="81"/>
      <c r="FM4" s="81"/>
      <c r="FN4" s="78"/>
      <c r="FO4" s="100"/>
      <c r="FP4" s="173"/>
      <c r="FQ4" s="100"/>
      <c r="FR4" s="27"/>
      <c r="FS4" s="27"/>
      <c r="FT4" s="100"/>
      <c r="FU4" s="81"/>
      <c r="FV4" s="81"/>
      <c r="FW4" s="78"/>
      <c r="FX4" s="100"/>
      <c r="FY4" s="173"/>
      <c r="FZ4" s="148"/>
      <c r="GA4" s="130"/>
      <c r="GB4" s="143"/>
      <c r="GC4" s="100"/>
      <c r="GD4" s="143"/>
      <c r="GE4" s="143"/>
      <c r="GF4" s="143"/>
      <c r="GG4" s="143"/>
      <c r="GH4" s="100"/>
      <c r="GI4" s="173"/>
      <c r="GJ4" s="148"/>
      <c r="GK4" s="130"/>
      <c r="GL4" s="143"/>
      <c r="GM4" s="100"/>
      <c r="GN4" s="143"/>
      <c r="GO4" s="143"/>
      <c r="GP4" s="143"/>
      <c r="GQ4" s="143"/>
      <c r="GR4" s="100"/>
      <c r="GS4" s="173"/>
      <c r="GT4" s="143"/>
      <c r="GU4" s="143"/>
      <c r="GV4" s="100"/>
      <c r="GW4" s="143"/>
      <c r="GX4" s="143"/>
      <c r="GY4" s="143"/>
      <c r="GZ4" s="143"/>
      <c r="HA4" s="100"/>
      <c r="HB4" s="173"/>
      <c r="HC4" s="143"/>
      <c r="HD4" s="143"/>
      <c r="HE4" s="100"/>
      <c r="HF4" s="143"/>
      <c r="HG4" s="143"/>
      <c r="HH4" s="143"/>
      <c r="HI4" s="143"/>
      <c r="HJ4" s="100"/>
      <c r="HK4" s="173"/>
      <c r="HL4" s="143"/>
      <c r="HM4" s="143"/>
      <c r="HN4" s="100"/>
      <c r="HO4" s="143"/>
      <c r="HP4" s="143"/>
      <c r="HQ4" s="143"/>
      <c r="HR4" s="143"/>
      <c r="HS4" s="100"/>
      <c r="HT4" s="173"/>
      <c r="HU4" s="143"/>
      <c r="HV4" s="143"/>
      <c r="HW4" s="100"/>
      <c r="HX4" s="143"/>
      <c r="HY4" s="143"/>
      <c r="HZ4" s="143"/>
      <c r="IA4" s="143"/>
      <c r="IB4" s="100"/>
      <c r="IC4" s="173"/>
      <c r="ID4" s="100"/>
      <c r="IE4" s="143"/>
      <c r="IF4" s="143"/>
      <c r="IG4" s="143"/>
      <c r="IH4" s="143"/>
      <c r="II4" s="100"/>
      <c r="IJ4" s="173"/>
      <c r="IK4" s="100"/>
      <c r="IL4" s="143"/>
      <c r="IM4" s="143"/>
      <c r="IN4" s="143"/>
      <c r="IO4" s="143"/>
      <c r="IP4" s="100"/>
      <c r="IR4" s="100"/>
      <c r="IT4" s="100"/>
      <c r="IV4" s="285"/>
      <c r="IW4" s="285"/>
    </row>
    <row r="5" spans="1:257">
      <c r="A5" s="38" t="s">
        <v>75</v>
      </c>
      <c r="B5" s="100">
        <v>3379.6509999999998</v>
      </c>
      <c r="C5" s="202">
        <v>15.853</v>
      </c>
      <c r="D5" s="202">
        <v>-2.8129999999999997</v>
      </c>
      <c r="E5" s="100">
        <f>B5+C5+D5</f>
        <v>3392.6909999999998</v>
      </c>
      <c r="F5" s="202">
        <v>196.87100000000001</v>
      </c>
      <c r="G5" s="202">
        <v>46.823999999999998</v>
      </c>
      <c r="H5" s="202">
        <v>-73.548000000000002</v>
      </c>
      <c r="I5" s="100">
        <f>E5+F5+G5+H5</f>
        <v>3562.8379999999997</v>
      </c>
      <c r="J5" s="265"/>
      <c r="K5" s="100">
        <v>2681.799</v>
      </c>
      <c r="L5" s="202">
        <v>14.750999999999999</v>
      </c>
      <c r="M5" s="202">
        <v>-2.742</v>
      </c>
      <c r="N5" s="100">
        <f>K5+L5+M5</f>
        <v>2693.808</v>
      </c>
      <c r="O5" s="202">
        <v>194.86600000000001</v>
      </c>
      <c r="P5" s="202">
        <v>42.975999999999999</v>
      </c>
      <c r="Q5" s="202">
        <v>-61.758000000000003</v>
      </c>
      <c r="R5" s="100">
        <f>N5+O5+P5+Q5</f>
        <v>2869.8920000000003</v>
      </c>
      <c r="S5" s="265"/>
      <c r="T5" s="100">
        <v>2549.8739999999998</v>
      </c>
      <c r="U5" s="202">
        <v>13.891999999999999</v>
      </c>
      <c r="V5" s="202">
        <v>-2.2329999999999997</v>
      </c>
      <c r="W5" s="100">
        <f>T5+U5+V5</f>
        <v>2561.5329999999994</v>
      </c>
      <c r="X5" s="202">
        <v>196.53700000000001</v>
      </c>
      <c r="Y5" s="202">
        <v>44.427</v>
      </c>
      <c r="Z5" s="202">
        <v>-59.016000000000005</v>
      </c>
      <c r="AA5" s="100">
        <v>2743.4809999999993</v>
      </c>
      <c r="AB5" s="265"/>
      <c r="AC5" s="100">
        <v>2712.2240000000002</v>
      </c>
      <c r="AD5" s="202">
        <v>13.566000000000001</v>
      </c>
      <c r="AE5" s="202">
        <v>-2.1779999999999999</v>
      </c>
      <c r="AF5" s="100">
        <f>AC5+AD5+AE5</f>
        <v>2723.6120000000001</v>
      </c>
      <c r="AG5" s="202">
        <v>192.976</v>
      </c>
      <c r="AH5" s="202">
        <v>48.223999999999997</v>
      </c>
      <c r="AI5" s="202">
        <v>-61.846000000000004</v>
      </c>
      <c r="AJ5" s="100">
        <f>AF5+AG5+AH5+AI5</f>
        <v>2902.9660000000003</v>
      </c>
      <c r="AK5" s="265"/>
      <c r="AL5" s="100">
        <v>2956.1879999999996</v>
      </c>
      <c r="AM5" s="202">
        <v>13.942</v>
      </c>
      <c r="AN5" s="202">
        <v>-2.2210000000000001</v>
      </c>
      <c r="AO5" s="100">
        <f>AL5+AM5+AN5</f>
        <v>2967.9089999999997</v>
      </c>
      <c r="AP5" s="202">
        <v>212.624</v>
      </c>
      <c r="AQ5" s="202">
        <v>39.61</v>
      </c>
      <c r="AR5" s="202">
        <v>-72.676000000000002</v>
      </c>
      <c r="AS5" s="100">
        <f>AO5+AP5+AQ5+AR5</f>
        <v>3147.4669999999996</v>
      </c>
      <c r="AT5" s="265"/>
      <c r="AU5" s="100">
        <v>2420.0030000000002</v>
      </c>
      <c r="AV5" s="202">
        <v>13.167</v>
      </c>
      <c r="AW5" s="202">
        <v>-2.1900000000000004</v>
      </c>
      <c r="AX5" s="100">
        <f>AU5+AV5+AW5</f>
        <v>2430.98</v>
      </c>
      <c r="AY5" s="202">
        <v>214.32599999999999</v>
      </c>
      <c r="AZ5" s="202">
        <v>49.831000000000003</v>
      </c>
      <c r="BA5" s="202">
        <v>-63.744000000000007</v>
      </c>
      <c r="BB5" s="100">
        <f>AX5+AY5+AZ5+BA5</f>
        <v>2631.393</v>
      </c>
      <c r="BC5" s="265"/>
      <c r="BD5" s="100">
        <v>2434.3180000000002</v>
      </c>
      <c r="BE5" s="202">
        <v>12.609</v>
      </c>
      <c r="BF5" s="202">
        <v>-2.137</v>
      </c>
      <c r="BG5" s="100">
        <f>BD5+BE5+BF5</f>
        <v>2444.79</v>
      </c>
      <c r="BH5" s="202">
        <v>220.59700000000001</v>
      </c>
      <c r="BI5" s="202">
        <v>55.384999999999998</v>
      </c>
      <c r="BJ5" s="202">
        <v>-65.427999999999997</v>
      </c>
      <c r="BK5" s="100">
        <f>BG5+BH5+BI5+BJ5</f>
        <v>2655.3440000000005</v>
      </c>
      <c r="BL5" s="265"/>
      <c r="BM5" s="100">
        <v>2644.752</v>
      </c>
      <c r="BN5" s="202">
        <v>11.86</v>
      </c>
      <c r="BO5" s="202">
        <v>-1.9770000000000003</v>
      </c>
      <c r="BP5" s="100">
        <f>BM5+BN5+BO5</f>
        <v>2654.6350000000002</v>
      </c>
      <c r="BQ5" s="202">
        <v>212.726</v>
      </c>
      <c r="BR5" s="202">
        <v>46.97</v>
      </c>
      <c r="BS5" s="202">
        <v>-62.246999999999993</v>
      </c>
      <c r="BT5" s="100">
        <f>BP5+BQ5+BR5+BS5</f>
        <v>2852.0840000000003</v>
      </c>
      <c r="BU5" s="265"/>
      <c r="BV5" s="100">
        <v>3237.692</v>
      </c>
      <c r="BW5" s="202">
        <v>11.891</v>
      </c>
      <c r="BX5" s="202">
        <v>-2.0220000000000002</v>
      </c>
      <c r="BY5" s="100">
        <f>BV5+BW5+BX5</f>
        <v>3247.5610000000001</v>
      </c>
      <c r="BZ5" s="202">
        <v>213.53</v>
      </c>
      <c r="CA5" s="202">
        <v>47.944000000000003</v>
      </c>
      <c r="CB5" s="202">
        <v>-74.177999999999997</v>
      </c>
      <c r="CC5" s="100">
        <f>BY5+BZ5+CA5+CB5</f>
        <v>3434.8570000000004</v>
      </c>
      <c r="CD5" s="265"/>
      <c r="CE5" s="100">
        <v>2791.9679999999998</v>
      </c>
      <c r="CF5" s="202">
        <v>11.363</v>
      </c>
      <c r="CG5" s="202">
        <v>-1.9000000000000001</v>
      </c>
      <c r="CH5" s="100">
        <f>CE5+CF5+CG5</f>
        <v>2801.4309999999996</v>
      </c>
      <c r="CI5" s="202">
        <v>206.51400000000001</v>
      </c>
      <c r="CJ5" s="202">
        <v>46.554000000000002</v>
      </c>
      <c r="CK5" s="202">
        <v>-64.250999999999991</v>
      </c>
      <c r="CL5" s="100">
        <f>CH5+CI5+CJ5+CK5</f>
        <v>2990.2479999999996</v>
      </c>
      <c r="CM5" s="265"/>
      <c r="CN5" s="100">
        <v>2748.16</v>
      </c>
      <c r="CO5" s="202">
        <v>10.198</v>
      </c>
      <c r="CP5" s="202">
        <v>-1.7590000000000003</v>
      </c>
      <c r="CQ5" s="100">
        <f>CN5+CO5+CP5</f>
        <v>2756.5989999999997</v>
      </c>
      <c r="CR5" s="202">
        <v>204.01900000000001</v>
      </c>
      <c r="CS5" s="202">
        <v>40.014000000000003</v>
      </c>
      <c r="CT5" s="202">
        <v>-65.615000000000009</v>
      </c>
      <c r="CU5" s="100">
        <f>CQ5+CR5+CS5+CT5</f>
        <v>2935.0169999999998</v>
      </c>
      <c r="CV5" s="265"/>
      <c r="CW5" s="100">
        <v>2690.924</v>
      </c>
      <c r="CX5" s="202">
        <v>9.8819999999999997</v>
      </c>
      <c r="CY5" s="202">
        <v>-1.738</v>
      </c>
      <c r="CZ5" s="100">
        <f>CW5+CX5+CY5</f>
        <v>2699.0680000000002</v>
      </c>
      <c r="DA5" s="202">
        <v>195.05600000000001</v>
      </c>
      <c r="DB5" s="202">
        <v>30.797999999999998</v>
      </c>
      <c r="DC5" s="202">
        <v>-57.292000000000002</v>
      </c>
      <c r="DD5" s="100">
        <f>CZ5+DA5+DB5+DC5</f>
        <v>2867.63</v>
      </c>
      <c r="DE5" s="265"/>
      <c r="DF5" s="100">
        <v>2941.2170000000001</v>
      </c>
      <c r="DG5" s="202">
        <v>9.7870000000000008</v>
      </c>
      <c r="DH5" s="202">
        <v>-2.5659999999999998</v>
      </c>
      <c r="DI5" s="100">
        <f>DF5+DG5+DH5</f>
        <v>2948.4380000000001</v>
      </c>
      <c r="DJ5" s="202">
        <v>186.51599999999999</v>
      </c>
      <c r="DK5" s="202">
        <v>35.539000000000001</v>
      </c>
      <c r="DL5" s="202">
        <v>-59.532999999999994</v>
      </c>
      <c r="DM5" s="100">
        <f>DI5+DJ5+DK5+DL5</f>
        <v>3110.9600000000005</v>
      </c>
      <c r="DN5" s="107"/>
      <c r="DO5" s="100">
        <v>2412.252</v>
      </c>
      <c r="DP5" s="202">
        <v>9.81</v>
      </c>
      <c r="DQ5" s="202">
        <v>-1.7669999999999999</v>
      </c>
      <c r="DR5" s="100">
        <f>DO5+DP5+DQ5</f>
        <v>2420.2950000000001</v>
      </c>
      <c r="DS5" s="202">
        <v>183.33799999999999</v>
      </c>
      <c r="DT5" s="202">
        <v>28.05</v>
      </c>
      <c r="DU5" s="202">
        <v>-50.994</v>
      </c>
      <c r="DV5" s="100">
        <f>DR5+DS5+DT5+DU5</f>
        <v>2580.6890000000003</v>
      </c>
      <c r="DW5" s="107"/>
      <c r="DX5" s="100">
        <v>2184.5529999999999</v>
      </c>
      <c r="DY5" s="202">
        <v>9.6080000000000005</v>
      </c>
      <c r="DZ5" s="202">
        <v>-1.7270000000000001</v>
      </c>
      <c r="EA5" s="100">
        <f>DX5+DY5+DZ5</f>
        <v>2192.4340000000002</v>
      </c>
      <c r="EB5" s="202">
        <v>174.51</v>
      </c>
      <c r="EC5" s="202">
        <v>24.111999999999998</v>
      </c>
      <c r="ED5" s="202">
        <v>-42.473000000000006</v>
      </c>
      <c r="EE5" s="100">
        <f>EA5+EB5+EC5+ED5</f>
        <v>2348.5830000000005</v>
      </c>
      <c r="EF5" s="107"/>
      <c r="EG5" s="100">
        <v>2123.6839999999997</v>
      </c>
      <c r="EH5" s="205">
        <v>9.2579999999999991</v>
      </c>
      <c r="EI5" s="205">
        <v>-1.694</v>
      </c>
      <c r="EJ5" s="100">
        <f>EG5+EH5+EI5</f>
        <v>2131.2479999999996</v>
      </c>
      <c r="EK5" s="205">
        <v>168.739</v>
      </c>
      <c r="EL5" s="205">
        <v>21.193999999999999</v>
      </c>
      <c r="EM5" s="205">
        <v>-41.87</v>
      </c>
      <c r="EN5" s="100">
        <f>EJ5+EK5+EL5+EM5</f>
        <v>2279.3109999999997</v>
      </c>
      <c r="EO5" s="107"/>
      <c r="EP5" s="100">
        <v>2449.5909999999999</v>
      </c>
      <c r="EQ5" s="205">
        <v>9.2319999999999993</v>
      </c>
      <c r="ER5" s="205">
        <v>-1.7050000000000001</v>
      </c>
      <c r="ES5" s="100">
        <f>EP5+EQ5+ER5</f>
        <v>2457.1179999999999</v>
      </c>
      <c r="ET5" s="205">
        <v>170.24600000000001</v>
      </c>
      <c r="EU5" s="205">
        <v>23.838999999999999</v>
      </c>
      <c r="EV5" s="205">
        <v>-41.773000000000003</v>
      </c>
      <c r="EW5" s="100">
        <f>ES5+ET5+EU5+EV5</f>
        <v>2609.4299999999998</v>
      </c>
      <c r="EX5" s="107"/>
      <c r="EY5" s="100">
        <v>2027.8579999999999</v>
      </c>
      <c r="EZ5" s="205">
        <v>8.7929999999999993</v>
      </c>
      <c r="FA5" s="205">
        <v>-1.5029999999999999</v>
      </c>
      <c r="FB5" s="100">
        <f>EY5+EZ5+FA5</f>
        <v>2035.1479999999999</v>
      </c>
      <c r="FC5" s="205">
        <v>162.964</v>
      </c>
      <c r="FD5" s="205">
        <v>23.454000000000001</v>
      </c>
      <c r="FE5" s="205">
        <v>-42.77</v>
      </c>
      <c r="FF5" s="100">
        <f>FB5+FC5+FD5+FE5</f>
        <v>2178.7960000000003</v>
      </c>
      <c r="FG5" s="107"/>
      <c r="FH5" s="100">
        <v>1965.1480000000001</v>
      </c>
      <c r="FI5" s="205">
        <v>7.9450000000000003</v>
      </c>
      <c r="FJ5" s="205">
        <v>-1.3740000000000001</v>
      </c>
      <c r="FK5" s="100">
        <f>FH5+FI5+FJ5</f>
        <v>1971.7190000000001</v>
      </c>
      <c r="FL5" s="205">
        <v>164.821</v>
      </c>
      <c r="FM5" s="205">
        <v>20.597999999999999</v>
      </c>
      <c r="FN5" s="205">
        <v>-35.085000000000001</v>
      </c>
      <c r="FO5" s="100">
        <f>FK5+FL5+FM5+FN5</f>
        <v>2122.0529999999999</v>
      </c>
      <c r="FP5" s="107"/>
      <c r="FQ5" s="100">
        <v>1985.6980000000001</v>
      </c>
      <c r="FR5" s="205">
        <v>7.7430000000000003</v>
      </c>
      <c r="FS5" s="205">
        <v>-1.3220000000000001</v>
      </c>
      <c r="FT5" s="100">
        <f>FQ5+FR5+FS5</f>
        <v>1992.1190000000001</v>
      </c>
      <c r="FU5" s="205">
        <v>155.65</v>
      </c>
      <c r="FV5" s="205">
        <v>18.443999999999999</v>
      </c>
      <c r="FW5" s="205">
        <v>-35.561</v>
      </c>
      <c r="FX5" s="100">
        <f>FT5+FU5+FV5+FW5</f>
        <v>2130.652</v>
      </c>
      <c r="FY5" s="107"/>
      <c r="FZ5" s="148">
        <v>1809.5160000000001</v>
      </c>
      <c r="GA5" s="148">
        <v>257.84199999999998</v>
      </c>
      <c r="GB5" s="139">
        <v>53.104999999999997</v>
      </c>
      <c r="GC5" s="100">
        <f>SUM(FZ5:GB5)</f>
        <v>2120.4630000000002</v>
      </c>
      <c r="GD5" s="139">
        <v>160.66</v>
      </c>
      <c r="GE5" s="139">
        <v>18.494</v>
      </c>
      <c r="GF5" s="139">
        <v>7.8460000000000001</v>
      </c>
      <c r="GG5" s="139">
        <v>-38.238</v>
      </c>
      <c r="GH5" s="100">
        <f>SUM(GC5:GG5)</f>
        <v>2269.2250000000004</v>
      </c>
      <c r="GI5" s="107"/>
      <c r="GJ5" s="148">
        <v>1512.758</v>
      </c>
      <c r="GK5" s="148">
        <v>243.57499999999999</v>
      </c>
      <c r="GL5" s="139">
        <v>9.0790000000000006</v>
      </c>
      <c r="GM5" s="100">
        <v>1765.412</v>
      </c>
      <c r="GN5" s="139">
        <v>135.33799999999999</v>
      </c>
      <c r="GO5" s="139">
        <v>17.853000000000002</v>
      </c>
      <c r="GP5" s="139">
        <v>7.2110000000000003</v>
      </c>
      <c r="GQ5" s="139">
        <v>-34.055999999999997</v>
      </c>
      <c r="GR5" s="100">
        <f>SUM(GM5:GQ5)</f>
        <v>1891.758</v>
      </c>
      <c r="GS5" s="107"/>
      <c r="GT5" s="139">
        <v>1401.297</v>
      </c>
      <c r="GU5" s="139">
        <v>237.44499999999999</v>
      </c>
      <c r="GV5" s="100">
        <v>1638.742</v>
      </c>
      <c r="GW5" s="139">
        <v>115.89400000000001</v>
      </c>
      <c r="GX5" s="139">
        <v>16.559999999999999</v>
      </c>
      <c r="GY5" s="139">
        <v>6.7169999999999996</v>
      </c>
      <c r="GZ5" s="139">
        <v>-33.624000000000002</v>
      </c>
      <c r="HA5" s="100">
        <f>SUM(GV5:GZ5)</f>
        <v>1744.289</v>
      </c>
      <c r="HB5" s="107"/>
      <c r="HC5" s="139">
        <v>1334.921</v>
      </c>
      <c r="HD5" s="139">
        <v>253.22499999999999</v>
      </c>
      <c r="HE5" s="100">
        <v>1588.146</v>
      </c>
      <c r="HF5" s="139">
        <v>116.979</v>
      </c>
      <c r="HG5" s="139">
        <v>15.847</v>
      </c>
      <c r="HH5" s="139">
        <v>5.9640000000000004</v>
      </c>
      <c r="HI5" s="139">
        <v>-30.872</v>
      </c>
      <c r="HJ5" s="100">
        <f>SUM(HE5:HI5)</f>
        <v>1696.0639999999999</v>
      </c>
      <c r="HK5" s="107"/>
      <c r="HL5" s="139">
        <v>1574.854</v>
      </c>
      <c r="HM5" s="139">
        <v>226.24700000000001</v>
      </c>
      <c r="HN5" s="100">
        <v>1801.1010000000001</v>
      </c>
      <c r="HO5" s="139">
        <v>107.631</v>
      </c>
      <c r="HP5" s="139">
        <v>15.987</v>
      </c>
      <c r="HQ5" s="139">
        <v>6.3639999999999999</v>
      </c>
      <c r="HR5" s="139">
        <v>-34.412999999999997</v>
      </c>
      <c r="HS5" s="100">
        <f>SUM(HN5:HR5)</f>
        <v>1896.6700000000003</v>
      </c>
      <c r="HT5" s="107"/>
      <c r="HU5" s="202">
        <v>1219.53</v>
      </c>
      <c r="HV5" s="202">
        <v>101.774</v>
      </c>
      <c r="HW5" s="100">
        <v>1321.3040000000001</v>
      </c>
      <c r="HX5" s="202">
        <v>100.09099999999999</v>
      </c>
      <c r="HY5" s="202">
        <v>14.685</v>
      </c>
      <c r="HZ5" s="202">
        <v>5.319</v>
      </c>
      <c r="IA5" s="202">
        <v>-27.151</v>
      </c>
      <c r="IB5" s="100">
        <f>SUM(HW5:IA5)</f>
        <v>1414.2479999999998</v>
      </c>
      <c r="IC5" s="107"/>
      <c r="ID5" s="100">
        <v>1175.403</v>
      </c>
      <c r="IE5" s="202">
        <v>94.885000000000005</v>
      </c>
      <c r="IF5" s="202">
        <v>13.715999999999999</v>
      </c>
      <c r="IG5" s="202">
        <v>4.8810000000000002</v>
      </c>
      <c r="IH5" s="202">
        <v>-26.757999999999999</v>
      </c>
      <c r="II5" s="100">
        <f>SUM(ID5:IH5)</f>
        <v>1262.127</v>
      </c>
      <c r="IJ5" s="107"/>
      <c r="IK5" s="100">
        <v>1026.587</v>
      </c>
      <c r="IL5" s="202">
        <v>92.766000000000005</v>
      </c>
      <c r="IM5" s="202">
        <v>13.909000000000001</v>
      </c>
      <c r="IN5" s="202">
        <v>4.5129999999999999</v>
      </c>
      <c r="IO5" s="202">
        <v>-18.843</v>
      </c>
      <c r="IP5" s="100">
        <f>SUM(IK5:IO5)</f>
        <v>1118.932</v>
      </c>
      <c r="IR5" s="100">
        <v>4129.7</v>
      </c>
      <c r="IT5" s="100">
        <v>3413.3</v>
      </c>
    </row>
    <row r="6" spans="1:257" s="132" customFormat="1" ht="3.75" customHeight="1">
      <c r="A6" s="140"/>
      <c r="B6" s="100"/>
      <c r="C6" s="202"/>
      <c r="D6" s="202"/>
      <c r="E6" s="100"/>
      <c r="F6" s="224"/>
      <c r="G6" s="224"/>
      <c r="H6" s="224"/>
      <c r="I6" s="100">
        <f t="shared" ref="I6:I32" si="68">E6+F6+G6+H6</f>
        <v>0</v>
      </c>
      <c r="J6" s="264"/>
      <c r="K6" s="100"/>
      <c r="L6" s="202"/>
      <c r="M6" s="202"/>
      <c r="N6" s="100"/>
      <c r="O6" s="224"/>
      <c r="P6" s="224"/>
      <c r="Q6" s="224"/>
      <c r="R6" s="100">
        <f t="shared" ref="R6:R32" si="69">N6+O6+P6+Q6</f>
        <v>0</v>
      </c>
      <c r="S6" s="264"/>
      <c r="T6" s="100"/>
      <c r="U6" s="202"/>
      <c r="V6" s="202"/>
      <c r="W6" s="100"/>
      <c r="X6" s="224"/>
      <c r="Y6" s="224"/>
      <c r="Z6" s="224"/>
      <c r="AA6" s="100"/>
      <c r="AB6" s="264"/>
      <c r="AC6" s="100"/>
      <c r="AD6" s="202"/>
      <c r="AE6" s="202"/>
      <c r="AF6" s="100"/>
      <c r="AG6" s="224"/>
      <c r="AH6" s="224"/>
      <c r="AI6" s="224"/>
      <c r="AJ6" s="100"/>
      <c r="AK6" s="264"/>
      <c r="AL6" s="100"/>
      <c r="AM6" s="202"/>
      <c r="AN6" s="202"/>
      <c r="AO6" s="100"/>
      <c r="AP6" s="224"/>
      <c r="AQ6" s="224"/>
      <c r="AR6" s="224"/>
      <c r="AS6" s="100"/>
      <c r="AT6" s="264"/>
      <c r="AU6" s="100"/>
      <c r="AV6" s="202"/>
      <c r="AW6" s="202"/>
      <c r="AX6" s="100"/>
      <c r="AY6" s="224"/>
      <c r="AZ6" s="224"/>
      <c r="BA6" s="224"/>
      <c r="BB6" s="100"/>
      <c r="BC6" s="264"/>
      <c r="BD6" s="100"/>
      <c r="BE6" s="202"/>
      <c r="BF6" s="202"/>
      <c r="BG6" s="100"/>
      <c r="BH6" s="224"/>
      <c r="BI6" s="224"/>
      <c r="BJ6" s="224"/>
      <c r="BK6" s="100"/>
      <c r="BL6" s="264"/>
      <c r="BM6" s="100"/>
      <c r="BN6" s="202"/>
      <c r="BO6" s="202"/>
      <c r="BP6" s="100"/>
      <c r="BQ6" s="224"/>
      <c r="BR6" s="224"/>
      <c r="BS6" s="224"/>
      <c r="BT6" s="100"/>
      <c r="BU6" s="264"/>
      <c r="BV6" s="100"/>
      <c r="BW6" s="202"/>
      <c r="BX6" s="202"/>
      <c r="BY6" s="100"/>
      <c r="BZ6" s="224"/>
      <c r="CA6" s="224"/>
      <c r="CB6" s="224"/>
      <c r="CC6" s="100"/>
      <c r="CD6" s="264"/>
      <c r="CE6" s="100"/>
      <c r="CF6" s="202"/>
      <c r="CG6" s="202"/>
      <c r="CH6" s="100"/>
      <c r="CI6" s="224"/>
      <c r="CJ6" s="224"/>
      <c r="CK6" s="224"/>
      <c r="CL6" s="100"/>
      <c r="CM6" s="264"/>
      <c r="CN6" s="100"/>
      <c r="CO6" s="202"/>
      <c r="CP6" s="202"/>
      <c r="CQ6" s="100"/>
      <c r="CR6" s="224"/>
      <c r="CS6" s="224"/>
      <c r="CT6" s="224"/>
      <c r="CU6" s="100"/>
      <c r="CV6" s="264"/>
      <c r="CW6" s="100"/>
      <c r="CX6" s="202"/>
      <c r="CY6" s="202"/>
      <c r="CZ6" s="100"/>
      <c r="DA6" s="224"/>
      <c r="DB6" s="224"/>
      <c r="DC6" s="224"/>
      <c r="DD6" s="100"/>
      <c r="DE6" s="264"/>
      <c r="DF6" s="100"/>
      <c r="DG6" s="202"/>
      <c r="DH6" s="202"/>
      <c r="DI6" s="100"/>
      <c r="DJ6" s="224"/>
      <c r="DK6" s="224"/>
      <c r="DL6" s="224"/>
      <c r="DM6" s="100"/>
      <c r="DN6" s="224"/>
      <c r="DO6" s="100"/>
      <c r="DP6" s="202"/>
      <c r="DQ6" s="202"/>
      <c r="DR6" s="100"/>
      <c r="DS6" s="147"/>
      <c r="DT6" s="147"/>
      <c r="DU6" s="225"/>
      <c r="DV6" s="100"/>
      <c r="DW6" s="224"/>
      <c r="DX6" s="100"/>
      <c r="DY6" s="202"/>
      <c r="DZ6" s="202"/>
      <c r="EA6" s="100"/>
      <c r="EB6" s="147"/>
      <c r="EC6" s="147"/>
      <c r="ED6" s="225"/>
      <c r="EE6" s="100"/>
      <c r="EF6" s="146"/>
      <c r="EG6" s="100"/>
      <c r="EH6" s="202"/>
      <c r="EI6" s="202"/>
      <c r="EJ6" s="100"/>
      <c r="EK6" s="147"/>
      <c r="EL6" s="147"/>
      <c r="EM6" s="225"/>
      <c r="EN6" s="100"/>
      <c r="EO6" s="173"/>
      <c r="EP6" s="100"/>
      <c r="EQ6" s="202"/>
      <c r="ER6" s="202"/>
      <c r="ES6" s="100"/>
      <c r="ET6" s="147"/>
      <c r="EU6" s="147"/>
      <c r="EV6" s="225"/>
      <c r="EW6" s="100"/>
      <c r="EX6" s="173"/>
      <c r="EY6" s="100"/>
      <c r="EZ6" s="202"/>
      <c r="FA6" s="202"/>
      <c r="FB6" s="100"/>
      <c r="FC6" s="147"/>
      <c r="FD6" s="147"/>
      <c r="FE6" s="225"/>
      <c r="FF6" s="100"/>
      <c r="FG6" s="173"/>
      <c r="FH6" s="100"/>
      <c r="FI6" s="202"/>
      <c r="FJ6" s="202"/>
      <c r="FK6" s="100"/>
      <c r="FL6" s="147"/>
      <c r="FM6" s="147"/>
      <c r="FN6" s="225"/>
      <c r="FO6" s="100"/>
      <c r="FP6" s="173"/>
      <c r="FQ6" s="100"/>
      <c r="FR6" s="202"/>
      <c r="FS6" s="202"/>
      <c r="FT6" s="100"/>
      <c r="FU6" s="147"/>
      <c r="FV6" s="147"/>
      <c r="FW6" s="225"/>
      <c r="FX6" s="100"/>
      <c r="FY6" s="173"/>
      <c r="FZ6" s="148"/>
      <c r="GA6" s="130"/>
      <c r="GB6" s="143"/>
      <c r="GC6" s="100"/>
      <c r="GD6" s="143"/>
      <c r="GE6" s="143"/>
      <c r="GF6" s="143"/>
      <c r="GG6" s="143"/>
      <c r="GH6" s="100"/>
      <c r="GI6" s="173"/>
      <c r="GJ6" s="148"/>
      <c r="GK6" s="130"/>
      <c r="GL6" s="143"/>
      <c r="GM6" s="100"/>
      <c r="GN6" s="143"/>
      <c r="GO6" s="143"/>
      <c r="GP6" s="143"/>
      <c r="GQ6" s="143"/>
      <c r="GR6" s="100"/>
      <c r="GS6" s="173"/>
      <c r="GT6" s="143"/>
      <c r="GU6" s="143"/>
      <c r="GV6" s="100"/>
      <c r="GW6" s="143"/>
      <c r="GX6" s="143"/>
      <c r="GY6" s="143"/>
      <c r="GZ6" s="143"/>
      <c r="HA6" s="100"/>
      <c r="HB6" s="173"/>
      <c r="HC6" s="143"/>
      <c r="HD6" s="143"/>
      <c r="HE6" s="100"/>
      <c r="HF6" s="143"/>
      <c r="HG6" s="143"/>
      <c r="HH6" s="143"/>
      <c r="HI6" s="143"/>
      <c r="HJ6" s="100"/>
      <c r="HK6" s="173"/>
      <c r="HL6" s="143"/>
      <c r="HM6" s="143"/>
      <c r="HN6" s="100"/>
      <c r="HO6" s="143"/>
      <c r="HP6" s="143"/>
      <c r="HQ6" s="143"/>
      <c r="HR6" s="143"/>
      <c r="HS6" s="100"/>
      <c r="HT6" s="224"/>
      <c r="HU6" s="202"/>
      <c r="HV6" s="202"/>
      <c r="HW6" s="100"/>
      <c r="HX6" s="202"/>
      <c r="HY6" s="202"/>
      <c r="HZ6" s="202"/>
      <c r="IA6" s="202"/>
      <c r="IB6" s="100"/>
      <c r="IC6" s="224"/>
      <c r="ID6" s="100"/>
      <c r="IE6" s="202"/>
      <c r="IF6" s="202"/>
      <c r="IG6" s="202"/>
      <c r="IH6" s="202"/>
      <c r="II6" s="100"/>
      <c r="IJ6" s="224"/>
      <c r="IK6" s="100"/>
      <c r="IL6" s="202"/>
      <c r="IM6" s="202"/>
      <c r="IN6" s="202"/>
      <c r="IO6" s="202"/>
      <c r="IP6" s="100"/>
      <c r="IR6" s="100"/>
      <c r="IT6" s="100"/>
    </row>
    <row r="7" spans="1:257">
      <c r="A7" s="29" t="s">
        <v>74</v>
      </c>
      <c r="B7" s="100">
        <v>-552.27300000000002</v>
      </c>
      <c r="C7" s="202">
        <v>-1.143</v>
      </c>
      <c r="D7" s="202">
        <v>0</v>
      </c>
      <c r="E7" s="100">
        <f t="shared" ref="E7" si="70">B7+C7+D7</f>
        <v>-553.41600000000005</v>
      </c>
      <c r="F7" s="202">
        <v>0</v>
      </c>
      <c r="G7" s="202">
        <v>0</v>
      </c>
      <c r="H7" s="202">
        <v>0</v>
      </c>
      <c r="I7" s="100">
        <f t="shared" si="68"/>
        <v>-553.41600000000005</v>
      </c>
      <c r="J7" s="265"/>
      <c r="K7" s="100">
        <v>-433.95400000000001</v>
      </c>
      <c r="L7" s="202">
        <v>-1.1220000000000001</v>
      </c>
      <c r="M7" s="202">
        <v>0</v>
      </c>
      <c r="N7" s="100">
        <f t="shared" ref="N7" si="71">K7+L7+M7</f>
        <v>-435.07600000000002</v>
      </c>
      <c r="O7" s="202">
        <v>0</v>
      </c>
      <c r="P7" s="202">
        <v>0</v>
      </c>
      <c r="Q7" s="202">
        <v>0</v>
      </c>
      <c r="R7" s="100">
        <f t="shared" si="69"/>
        <v>-435.07600000000002</v>
      </c>
      <c r="S7" s="265"/>
      <c r="T7" s="100">
        <v>-413.14400000000001</v>
      </c>
      <c r="U7" s="202">
        <v>-1.125</v>
      </c>
      <c r="V7" s="202">
        <v>0</v>
      </c>
      <c r="W7" s="100">
        <f t="shared" ref="W7" si="72">T7+U7+V7</f>
        <v>-414.26900000000001</v>
      </c>
      <c r="X7" s="202">
        <v>0</v>
      </c>
      <c r="Y7" s="202">
        <v>0</v>
      </c>
      <c r="Z7" s="202">
        <v>0</v>
      </c>
      <c r="AA7" s="100">
        <v>-414.26900000000001</v>
      </c>
      <c r="AB7" s="265"/>
      <c r="AC7" s="100">
        <v>-458.99600000000004</v>
      </c>
      <c r="AD7" s="202">
        <v>-1.1419999999999999</v>
      </c>
      <c r="AE7" s="202">
        <v>0</v>
      </c>
      <c r="AF7" s="100">
        <f t="shared" ref="AF7" si="73">AC7+AD7+AE7</f>
        <v>-460.13800000000003</v>
      </c>
      <c r="AG7" s="202">
        <v>0</v>
      </c>
      <c r="AH7" s="202">
        <v>0</v>
      </c>
      <c r="AI7" s="202">
        <v>0</v>
      </c>
      <c r="AJ7" s="100">
        <f>AF7+AG7+AH7+AI7</f>
        <v>-460.13800000000003</v>
      </c>
      <c r="AK7" s="265"/>
      <c r="AL7" s="100">
        <v>-430.774</v>
      </c>
      <c r="AM7" s="202">
        <v>-1.1539999999999999</v>
      </c>
      <c r="AN7" s="202">
        <v>0</v>
      </c>
      <c r="AO7" s="100">
        <f t="shared" ref="AO7" si="74">AL7+AM7+AN7</f>
        <v>-431.928</v>
      </c>
      <c r="AP7" s="202">
        <v>0</v>
      </c>
      <c r="AQ7" s="202">
        <v>0</v>
      </c>
      <c r="AR7" s="202">
        <v>0</v>
      </c>
      <c r="AS7" s="100">
        <f>AO7+AP7+AQ7+AR7</f>
        <v>-431.928</v>
      </c>
      <c r="AT7" s="265"/>
      <c r="AU7" s="100">
        <v>-347.34399999999999</v>
      </c>
      <c r="AV7" s="202">
        <v>-1.0920000000000001</v>
      </c>
      <c r="AW7" s="202">
        <v>0</v>
      </c>
      <c r="AX7" s="100">
        <f t="shared" ref="AX7" si="75">AU7+AV7+AW7</f>
        <v>-348.43599999999998</v>
      </c>
      <c r="AY7" s="202">
        <v>0</v>
      </c>
      <c r="AZ7" s="202">
        <v>0</v>
      </c>
      <c r="BA7" s="202">
        <v>0</v>
      </c>
      <c r="BB7" s="100">
        <f>AX7+AY7+AZ7+BA7</f>
        <v>-348.43599999999998</v>
      </c>
      <c r="BC7" s="265"/>
      <c r="BD7" s="100">
        <v>-336.40600000000001</v>
      </c>
      <c r="BE7" s="202">
        <v>-1.083</v>
      </c>
      <c r="BF7" s="202">
        <v>0</v>
      </c>
      <c r="BG7" s="100">
        <f t="shared" ref="BG7" si="76">BD7+BE7+BF7</f>
        <v>-337.48900000000003</v>
      </c>
      <c r="BH7" s="202">
        <v>0</v>
      </c>
      <c r="BI7" s="202">
        <v>0</v>
      </c>
      <c r="BJ7" s="202">
        <v>0</v>
      </c>
      <c r="BK7" s="100">
        <f>BG7+BH7+BI7+BJ7</f>
        <v>-337.48900000000003</v>
      </c>
      <c r="BL7" s="265"/>
      <c r="BM7" s="100">
        <v>-401.18700000000001</v>
      </c>
      <c r="BN7" s="202">
        <v>-1.0149999999999999</v>
      </c>
      <c r="BO7" s="202">
        <v>0</v>
      </c>
      <c r="BP7" s="100">
        <f t="shared" ref="BP7" si="77">BM7+BN7+BO7</f>
        <v>-402.202</v>
      </c>
      <c r="BQ7" s="202">
        <v>0</v>
      </c>
      <c r="BR7" s="202">
        <v>0</v>
      </c>
      <c r="BS7" s="202">
        <v>0</v>
      </c>
      <c r="BT7" s="100">
        <f>BP7+BQ7+BR7+BS7</f>
        <v>-402.202</v>
      </c>
      <c r="BU7" s="265"/>
      <c r="BV7" s="100">
        <v>-469.17400000000004</v>
      </c>
      <c r="BW7" s="202">
        <v>-1.0129999999999999</v>
      </c>
      <c r="BX7" s="202">
        <v>0</v>
      </c>
      <c r="BY7" s="100">
        <f t="shared" ref="BY7" si="78">BV7+BW7+BX7</f>
        <v>-470.18700000000001</v>
      </c>
      <c r="BZ7" s="202">
        <v>0</v>
      </c>
      <c r="CA7" s="202">
        <v>0</v>
      </c>
      <c r="CB7" s="202">
        <v>0</v>
      </c>
      <c r="CC7" s="100">
        <f>BY7+BZ7+CA7+CB7</f>
        <v>-470.18700000000001</v>
      </c>
      <c r="CD7" s="265"/>
      <c r="CE7" s="100">
        <v>-410.048</v>
      </c>
      <c r="CF7" s="202">
        <v>-0.998</v>
      </c>
      <c r="CG7" s="202">
        <v>0</v>
      </c>
      <c r="CH7" s="100">
        <f t="shared" ref="CH7" si="79">CE7+CF7+CG7</f>
        <v>-411.04599999999999</v>
      </c>
      <c r="CI7" s="202">
        <v>0</v>
      </c>
      <c r="CJ7" s="202">
        <v>0</v>
      </c>
      <c r="CK7" s="202">
        <v>0</v>
      </c>
      <c r="CL7" s="100">
        <f>CH7+CI7+CJ7+CK7</f>
        <v>-411.04599999999999</v>
      </c>
      <c r="CM7" s="265"/>
      <c r="CN7" s="100">
        <v>-412.94099999999997</v>
      </c>
      <c r="CO7" s="202">
        <v>-0.89900000000000002</v>
      </c>
      <c r="CP7" s="202">
        <v>0</v>
      </c>
      <c r="CQ7" s="100">
        <f t="shared" ref="CQ7" si="80">CN7+CO7+CP7</f>
        <v>-413.84</v>
      </c>
      <c r="CR7" s="202">
        <v>0</v>
      </c>
      <c r="CS7" s="202">
        <v>0</v>
      </c>
      <c r="CT7" s="202">
        <v>0</v>
      </c>
      <c r="CU7" s="100">
        <f>CQ7+CR7+CS7+CT7</f>
        <v>-413.84</v>
      </c>
      <c r="CV7" s="265"/>
      <c r="CW7" s="100">
        <v>-429.33600000000001</v>
      </c>
      <c r="CX7" s="202">
        <v>-0.86499999999999999</v>
      </c>
      <c r="CY7" s="202">
        <v>0</v>
      </c>
      <c r="CZ7" s="100">
        <f t="shared" ref="CZ7:CZ34" si="81">CW7+CX7+CY7</f>
        <v>-430.20100000000002</v>
      </c>
      <c r="DA7" s="202">
        <v>0</v>
      </c>
      <c r="DB7" s="202">
        <v>0</v>
      </c>
      <c r="DC7" s="202">
        <v>0</v>
      </c>
      <c r="DD7" s="100">
        <f>CZ7+DA7+DB7+DC7</f>
        <v>-430.20100000000002</v>
      </c>
      <c r="DE7" s="265"/>
      <c r="DF7" s="100">
        <v>-468.601</v>
      </c>
      <c r="DG7" s="202">
        <v>-0.874</v>
      </c>
      <c r="DH7" s="202">
        <v>0</v>
      </c>
      <c r="DI7" s="100">
        <f t="shared" ref="DI7:DI34" si="82">DF7+DG7+DH7</f>
        <v>-469.47500000000002</v>
      </c>
      <c r="DJ7" s="202">
        <v>0</v>
      </c>
      <c r="DK7" s="202">
        <v>0</v>
      </c>
      <c r="DL7" s="202">
        <v>0</v>
      </c>
      <c r="DM7" s="100">
        <f>DI7+DJ7+DK7+DL7</f>
        <v>-469.47500000000002</v>
      </c>
      <c r="DN7" s="107"/>
      <c r="DO7" s="100">
        <v>-398.62</v>
      </c>
      <c r="DP7" s="202">
        <v>-0.875</v>
      </c>
      <c r="DQ7" s="202">
        <v>0</v>
      </c>
      <c r="DR7" s="100">
        <f t="shared" ref="DR7:DR34" si="83">DO7+DP7+DQ7</f>
        <v>-399.495</v>
      </c>
      <c r="DS7" s="205">
        <v>0</v>
      </c>
      <c r="DT7" s="205">
        <v>0</v>
      </c>
      <c r="DU7" s="205">
        <v>0</v>
      </c>
      <c r="DV7" s="100">
        <f>DR7+DS7+DT7+DU7</f>
        <v>-399.495</v>
      </c>
      <c r="DW7" s="107"/>
      <c r="DX7" s="100">
        <v>-368.541</v>
      </c>
      <c r="DY7" s="202">
        <v>-0.82599999999999996</v>
      </c>
      <c r="DZ7" s="202">
        <v>0</v>
      </c>
      <c r="EA7" s="100">
        <f t="shared" ref="EA7:EA34" si="84">DX7+DY7+DZ7</f>
        <v>-369.36700000000002</v>
      </c>
      <c r="EB7" s="205">
        <v>0</v>
      </c>
      <c r="EC7" s="205">
        <v>0</v>
      </c>
      <c r="ED7" s="205">
        <v>0</v>
      </c>
      <c r="EE7" s="100">
        <f>EA7+EB7+EC7+ED7</f>
        <v>-369.36700000000002</v>
      </c>
      <c r="EF7" s="107"/>
      <c r="EG7" s="100">
        <v>-364.84199999999998</v>
      </c>
      <c r="EH7" s="205">
        <v>-0.79800000000000004</v>
      </c>
      <c r="EI7" s="205">
        <v>0</v>
      </c>
      <c r="EJ7" s="100">
        <f t="shared" ref="EJ7:EJ34" si="85">EG7+EH7+EI7</f>
        <v>-365.64</v>
      </c>
      <c r="EK7" s="205">
        <v>0</v>
      </c>
      <c r="EL7" s="205">
        <v>0</v>
      </c>
      <c r="EM7" s="205">
        <v>0</v>
      </c>
      <c r="EN7" s="100">
        <f>EJ7+EK7+EL7+EM7</f>
        <v>-365.64</v>
      </c>
      <c r="EO7" s="107"/>
      <c r="EP7" s="100">
        <v>-408.58800000000002</v>
      </c>
      <c r="EQ7" s="205">
        <v>-0.83399999999999996</v>
      </c>
      <c r="ER7" s="205">
        <v>0</v>
      </c>
      <c r="ES7" s="100">
        <f t="shared" ref="ES7:ES34" si="86">EP7+EQ7+ER7</f>
        <v>-409.42200000000003</v>
      </c>
      <c r="ET7" s="205">
        <v>0</v>
      </c>
      <c r="EU7" s="205">
        <v>0</v>
      </c>
      <c r="EV7" s="205">
        <v>0</v>
      </c>
      <c r="EW7" s="100">
        <f>ES7+ET7+EU7+EV7</f>
        <v>-409.42200000000003</v>
      </c>
      <c r="EX7" s="107"/>
      <c r="EY7" s="100">
        <v>-333.822</v>
      </c>
      <c r="EZ7" s="205">
        <v>-0.76500000000000001</v>
      </c>
      <c r="FA7" s="205">
        <v>0</v>
      </c>
      <c r="FB7" s="100">
        <f t="shared" ref="FB7:FB34" si="87">EY7+EZ7+FA7</f>
        <v>-334.58699999999999</v>
      </c>
      <c r="FC7" s="205">
        <v>0</v>
      </c>
      <c r="FD7" s="205">
        <v>0</v>
      </c>
      <c r="FE7" s="205">
        <v>0</v>
      </c>
      <c r="FF7" s="100">
        <f>FB7+FC7+FD7+FE7</f>
        <v>-334.58699999999999</v>
      </c>
      <c r="FG7" s="107"/>
      <c r="FH7" s="100">
        <v>-318.35299999999995</v>
      </c>
      <c r="FI7" s="205">
        <v>-0.70399999999999996</v>
      </c>
      <c r="FJ7" s="205">
        <v>0</v>
      </c>
      <c r="FK7" s="100">
        <f t="shared" ref="FK7:FK34" si="88">FH7+FI7+FJ7</f>
        <v>-319.05699999999996</v>
      </c>
      <c r="FL7" s="205">
        <v>0</v>
      </c>
      <c r="FM7" s="205">
        <v>0</v>
      </c>
      <c r="FN7" s="205">
        <v>0</v>
      </c>
      <c r="FO7" s="100">
        <f>FK7+FL7+FM7+FN7</f>
        <v>-319.05699999999996</v>
      </c>
      <c r="FP7" s="107"/>
      <c r="FQ7" s="100">
        <v>-325.613</v>
      </c>
      <c r="FR7" s="205">
        <v>-0.65500000000000003</v>
      </c>
      <c r="FS7" s="205">
        <v>0</v>
      </c>
      <c r="FT7" s="100">
        <f t="shared" ref="FT7:FT34" si="89">FQ7+FR7+FS7</f>
        <v>-326.26799999999997</v>
      </c>
      <c r="FU7" s="205">
        <v>0</v>
      </c>
      <c r="FV7" s="205">
        <v>0</v>
      </c>
      <c r="FW7" s="205">
        <v>0</v>
      </c>
      <c r="FX7" s="100">
        <f>FT7+FU7+FV7+FW7</f>
        <v>-326.26799999999997</v>
      </c>
      <c r="FY7" s="107"/>
      <c r="FZ7" s="148">
        <v>-281.39600000000002</v>
      </c>
      <c r="GA7" s="148">
        <v>-52.887</v>
      </c>
      <c r="GB7" s="139">
        <v>-6.4820000000000002</v>
      </c>
      <c r="GC7" s="100">
        <f>SUM(FZ7:GB7)</f>
        <v>-340.76500000000004</v>
      </c>
      <c r="GD7" s="139">
        <v>0</v>
      </c>
      <c r="GE7" s="139">
        <v>0</v>
      </c>
      <c r="GF7" s="139">
        <v>-0.60199999999999998</v>
      </c>
      <c r="GG7" s="139">
        <v>0</v>
      </c>
      <c r="GH7" s="100">
        <f>SUM(GC7:GG7)</f>
        <v>-341.36700000000002</v>
      </c>
      <c r="GI7" s="107"/>
      <c r="GJ7" s="148">
        <v>-235.24</v>
      </c>
      <c r="GK7" s="148">
        <v>-52.350999999999999</v>
      </c>
      <c r="GL7" s="139">
        <v>-1.048</v>
      </c>
      <c r="GM7" s="100">
        <v>-288.63900000000001</v>
      </c>
      <c r="GN7" s="139">
        <v>0</v>
      </c>
      <c r="GO7" s="139">
        <v>0</v>
      </c>
      <c r="GP7" s="139">
        <v>-0.46100000000000002</v>
      </c>
      <c r="GQ7" s="139">
        <v>0</v>
      </c>
      <c r="GR7" s="100">
        <f>SUM(GM7:GQ7)</f>
        <v>-289.10000000000002</v>
      </c>
      <c r="GS7" s="107"/>
      <c r="GT7" s="139">
        <v>-219.97300000000001</v>
      </c>
      <c r="GU7" s="139">
        <v>-51.048999999999999</v>
      </c>
      <c r="GV7" s="100">
        <v>-271.02199999999999</v>
      </c>
      <c r="GW7" s="139">
        <v>0</v>
      </c>
      <c r="GX7" s="139">
        <v>0</v>
      </c>
      <c r="GY7" s="139">
        <v>-0.46500000000000002</v>
      </c>
      <c r="GZ7" s="139">
        <v>0</v>
      </c>
      <c r="HA7" s="100">
        <f>SUM(GV7:GZ7)</f>
        <v>-271.48699999999997</v>
      </c>
      <c r="HB7" s="107"/>
      <c r="HC7" s="139">
        <v>-221.78299999999999</v>
      </c>
      <c r="HD7" s="139">
        <v>-57.813000000000002</v>
      </c>
      <c r="HE7" s="100">
        <v>-279.596</v>
      </c>
      <c r="HF7" s="139">
        <v>0</v>
      </c>
      <c r="HG7" s="139">
        <v>0</v>
      </c>
      <c r="HH7" s="139">
        <v>-0.41499999999999998</v>
      </c>
      <c r="HI7" s="139">
        <v>0</v>
      </c>
      <c r="HJ7" s="100">
        <f>SUM(HE7:HI7)</f>
        <v>-280.01100000000002</v>
      </c>
      <c r="HK7" s="107"/>
      <c r="HL7" s="139">
        <v>-245.297</v>
      </c>
      <c r="HM7" s="139">
        <v>-54.357999999999997</v>
      </c>
      <c r="HN7" s="100">
        <v>-299.65499999999997</v>
      </c>
      <c r="HO7" s="139">
        <v>0</v>
      </c>
      <c r="HP7" s="139">
        <v>0</v>
      </c>
      <c r="HQ7" s="139">
        <v>-0.46</v>
      </c>
      <c r="HR7" s="139">
        <v>0</v>
      </c>
      <c r="HS7" s="100">
        <f>SUM(HN7:HR7)</f>
        <v>-300.11499999999995</v>
      </c>
      <c r="HT7" s="107"/>
      <c r="HU7" s="202">
        <v>-191.16300000000001</v>
      </c>
      <c r="HV7" s="202">
        <v>-25.326000000000001</v>
      </c>
      <c r="HW7" s="100">
        <v>-216.489</v>
      </c>
      <c r="HX7" s="202">
        <v>0</v>
      </c>
      <c r="HY7" s="202">
        <v>0</v>
      </c>
      <c r="HZ7" s="202">
        <v>-0.36199999999999999</v>
      </c>
      <c r="IA7" s="202">
        <v>0</v>
      </c>
      <c r="IB7" s="100">
        <f>SUM(HW7:IA7)</f>
        <v>-216.851</v>
      </c>
      <c r="IC7" s="107"/>
      <c r="ID7" s="100">
        <v>-188.744</v>
      </c>
      <c r="IE7" s="202">
        <v>0</v>
      </c>
      <c r="IF7" s="202">
        <v>0</v>
      </c>
      <c r="IG7" s="202">
        <v>-0.372</v>
      </c>
      <c r="IH7" s="202">
        <v>0</v>
      </c>
      <c r="II7" s="100">
        <f>SUM(ID7:IH7)</f>
        <v>-189.11600000000001</v>
      </c>
      <c r="IJ7" s="107"/>
      <c r="IK7" s="100">
        <v>-177.547</v>
      </c>
      <c r="IL7" s="202">
        <v>0</v>
      </c>
      <c r="IM7" s="202">
        <v>0</v>
      </c>
      <c r="IN7" s="202">
        <v>-0.32300000000000001</v>
      </c>
      <c r="IO7" s="202">
        <v>0</v>
      </c>
      <c r="IP7" s="100">
        <f>SUM(IK7:IO7)</f>
        <v>-177.87</v>
      </c>
      <c r="IR7" s="100">
        <v>-778.72500000000002</v>
      </c>
      <c r="IT7" s="100">
        <v>-802.8</v>
      </c>
    </row>
    <row r="8" spans="1:257" s="132" customFormat="1" ht="3.75" customHeight="1">
      <c r="A8" s="140"/>
      <c r="B8" s="100"/>
      <c r="C8" s="202"/>
      <c r="D8" s="202"/>
      <c r="E8" s="100"/>
      <c r="F8" s="224"/>
      <c r="G8" s="224"/>
      <c r="H8" s="224"/>
      <c r="I8" s="100">
        <f t="shared" si="68"/>
        <v>0</v>
      </c>
      <c r="J8" s="264"/>
      <c r="K8" s="100"/>
      <c r="L8" s="202"/>
      <c r="M8" s="202"/>
      <c r="N8" s="100"/>
      <c r="O8" s="224"/>
      <c r="P8" s="224"/>
      <c r="Q8" s="224"/>
      <c r="R8" s="100">
        <f t="shared" si="69"/>
        <v>0</v>
      </c>
      <c r="S8" s="264"/>
      <c r="T8" s="100"/>
      <c r="U8" s="202"/>
      <c r="V8" s="202"/>
      <c r="W8" s="100"/>
      <c r="X8" s="224"/>
      <c r="Y8" s="224"/>
      <c r="Z8" s="224"/>
      <c r="AA8" s="100"/>
      <c r="AB8" s="264"/>
      <c r="AC8" s="100"/>
      <c r="AD8" s="202"/>
      <c r="AE8" s="202"/>
      <c r="AF8" s="100"/>
      <c r="AG8" s="224"/>
      <c r="AH8" s="224"/>
      <c r="AI8" s="224"/>
      <c r="AJ8" s="100"/>
      <c r="AK8" s="264"/>
      <c r="AL8" s="100"/>
      <c r="AM8" s="202"/>
      <c r="AN8" s="202"/>
      <c r="AO8" s="100"/>
      <c r="AP8" s="224"/>
      <c r="AQ8" s="224"/>
      <c r="AR8" s="224"/>
      <c r="AS8" s="100"/>
      <c r="AT8" s="264"/>
      <c r="AU8" s="100"/>
      <c r="AV8" s="202"/>
      <c r="AW8" s="202"/>
      <c r="AX8" s="100"/>
      <c r="AY8" s="224"/>
      <c r="AZ8" s="224"/>
      <c r="BA8" s="224"/>
      <c r="BB8" s="100"/>
      <c r="BC8" s="264"/>
      <c r="BD8" s="100"/>
      <c r="BE8" s="202"/>
      <c r="BF8" s="202"/>
      <c r="BG8" s="100"/>
      <c r="BH8" s="224"/>
      <c r="BI8" s="224"/>
      <c r="BJ8" s="224"/>
      <c r="BK8" s="100"/>
      <c r="BL8" s="264"/>
      <c r="BM8" s="100"/>
      <c r="BN8" s="202"/>
      <c r="BO8" s="202"/>
      <c r="BP8" s="100"/>
      <c r="BQ8" s="224"/>
      <c r="BR8" s="224"/>
      <c r="BS8" s="224"/>
      <c r="BT8" s="100"/>
      <c r="BU8" s="264"/>
      <c r="BV8" s="100"/>
      <c r="BW8" s="202"/>
      <c r="BX8" s="202"/>
      <c r="BY8" s="100"/>
      <c r="BZ8" s="224"/>
      <c r="CA8" s="224"/>
      <c r="CB8" s="224"/>
      <c r="CC8" s="100"/>
      <c r="CD8" s="264"/>
      <c r="CE8" s="100"/>
      <c r="CF8" s="202"/>
      <c r="CG8" s="202"/>
      <c r="CH8" s="100"/>
      <c r="CI8" s="224"/>
      <c r="CJ8" s="224"/>
      <c r="CK8" s="224"/>
      <c r="CL8" s="100"/>
      <c r="CM8" s="264"/>
      <c r="CN8" s="100"/>
      <c r="CO8" s="202"/>
      <c r="CP8" s="202"/>
      <c r="CQ8" s="100"/>
      <c r="CR8" s="224"/>
      <c r="CS8" s="224"/>
      <c r="CT8" s="224"/>
      <c r="CU8" s="100"/>
      <c r="CV8" s="264"/>
      <c r="CW8" s="100"/>
      <c r="CX8" s="202"/>
      <c r="CY8" s="202"/>
      <c r="CZ8" s="100"/>
      <c r="DA8" s="224"/>
      <c r="DB8" s="224"/>
      <c r="DC8" s="224"/>
      <c r="DD8" s="100"/>
      <c r="DE8" s="264"/>
      <c r="DF8" s="100"/>
      <c r="DG8" s="202"/>
      <c r="DH8" s="202"/>
      <c r="DI8" s="100"/>
      <c r="DJ8" s="224"/>
      <c r="DK8" s="224"/>
      <c r="DL8" s="224"/>
      <c r="DM8" s="100"/>
      <c r="DN8" s="224"/>
      <c r="DO8" s="100"/>
      <c r="DP8" s="202"/>
      <c r="DQ8" s="202"/>
      <c r="DR8" s="100"/>
      <c r="DS8" s="147"/>
      <c r="DT8" s="147"/>
      <c r="DU8" s="225"/>
      <c r="DV8" s="100"/>
      <c r="DW8" s="224"/>
      <c r="DX8" s="100"/>
      <c r="DY8" s="202"/>
      <c r="DZ8" s="202"/>
      <c r="EA8" s="100"/>
      <c r="EB8" s="147"/>
      <c r="EC8" s="147"/>
      <c r="ED8" s="225"/>
      <c r="EE8" s="100"/>
      <c r="EF8" s="146"/>
      <c r="EG8" s="100"/>
      <c r="EH8" s="202"/>
      <c r="EI8" s="202"/>
      <c r="EJ8" s="100"/>
      <c r="EK8" s="147"/>
      <c r="EL8" s="147"/>
      <c r="EM8" s="225"/>
      <c r="EN8" s="100"/>
      <c r="EO8" s="173"/>
      <c r="EP8" s="100"/>
      <c r="EQ8" s="202"/>
      <c r="ER8" s="202"/>
      <c r="ES8" s="100"/>
      <c r="ET8" s="147"/>
      <c r="EU8" s="147"/>
      <c r="EV8" s="225"/>
      <c r="EW8" s="100"/>
      <c r="EX8" s="173"/>
      <c r="EY8" s="100"/>
      <c r="EZ8" s="202"/>
      <c r="FA8" s="202"/>
      <c r="FB8" s="100"/>
      <c r="FC8" s="147"/>
      <c r="FD8" s="147"/>
      <c r="FE8" s="225"/>
      <c r="FF8" s="100"/>
      <c r="FG8" s="173"/>
      <c r="FH8" s="100"/>
      <c r="FI8" s="202"/>
      <c r="FJ8" s="202"/>
      <c r="FK8" s="100"/>
      <c r="FL8" s="147"/>
      <c r="FM8" s="147"/>
      <c r="FN8" s="225"/>
      <c r="FO8" s="100"/>
      <c r="FP8" s="173"/>
      <c r="FQ8" s="100"/>
      <c r="FR8" s="202"/>
      <c r="FS8" s="202"/>
      <c r="FT8" s="100"/>
      <c r="FU8" s="147"/>
      <c r="FV8" s="147"/>
      <c r="FW8" s="225"/>
      <c r="FX8" s="100"/>
      <c r="FY8" s="173"/>
      <c r="FZ8" s="148"/>
      <c r="GA8" s="130"/>
      <c r="GB8" s="143"/>
      <c r="GC8" s="100"/>
      <c r="GD8" s="143"/>
      <c r="GE8" s="143"/>
      <c r="GF8" s="143"/>
      <c r="GG8" s="143"/>
      <c r="GH8" s="100"/>
      <c r="GI8" s="173"/>
      <c r="GJ8" s="148"/>
      <c r="GK8" s="130"/>
      <c r="GL8" s="143"/>
      <c r="GM8" s="100"/>
      <c r="GN8" s="143"/>
      <c r="GO8" s="143"/>
      <c r="GP8" s="143"/>
      <c r="GQ8" s="143"/>
      <c r="GR8" s="100"/>
      <c r="GS8" s="173"/>
      <c r="GT8" s="143"/>
      <c r="GU8" s="143"/>
      <c r="GV8" s="100"/>
      <c r="GW8" s="143"/>
      <c r="GX8" s="143"/>
      <c r="GY8" s="143"/>
      <c r="GZ8" s="143"/>
      <c r="HA8" s="100"/>
      <c r="HB8" s="173"/>
      <c r="HC8" s="143"/>
      <c r="HD8" s="143"/>
      <c r="HE8" s="100"/>
      <c r="HF8" s="143"/>
      <c r="HG8" s="143"/>
      <c r="HH8" s="143"/>
      <c r="HI8" s="143"/>
      <c r="HJ8" s="100"/>
      <c r="HK8" s="173"/>
      <c r="HL8" s="143"/>
      <c r="HM8" s="143"/>
      <c r="HN8" s="100"/>
      <c r="HO8" s="143"/>
      <c r="HP8" s="143"/>
      <c r="HQ8" s="143"/>
      <c r="HR8" s="143"/>
      <c r="HS8" s="100"/>
      <c r="HT8" s="224"/>
      <c r="HU8" s="202"/>
      <c r="HV8" s="202"/>
      <c r="HW8" s="100"/>
      <c r="HX8" s="202"/>
      <c r="HY8" s="202"/>
      <c r="HZ8" s="202"/>
      <c r="IA8" s="202"/>
      <c r="IB8" s="100"/>
      <c r="IC8" s="224"/>
      <c r="ID8" s="100"/>
      <c r="IE8" s="202"/>
      <c r="IF8" s="202"/>
      <c r="IG8" s="202"/>
      <c r="IH8" s="202"/>
      <c r="II8" s="100"/>
      <c r="IJ8" s="224"/>
      <c r="IK8" s="100"/>
      <c r="IL8" s="202"/>
      <c r="IM8" s="202"/>
      <c r="IN8" s="202"/>
      <c r="IO8" s="202"/>
      <c r="IP8" s="100"/>
      <c r="IR8" s="100"/>
      <c r="IT8" s="100"/>
    </row>
    <row r="9" spans="1:257">
      <c r="A9" s="38" t="s">
        <v>73</v>
      </c>
      <c r="B9" s="100">
        <v>2827.3779999999997</v>
      </c>
      <c r="C9" s="202">
        <v>14.709999999999999</v>
      </c>
      <c r="D9" s="202">
        <v>-2.8129999999999997</v>
      </c>
      <c r="E9" s="100">
        <f t="shared" ref="E9" si="90">B9+C9+D9</f>
        <v>2839.2749999999996</v>
      </c>
      <c r="F9" s="202">
        <v>196.87100000000001</v>
      </c>
      <c r="G9" s="202">
        <v>46.823999999999998</v>
      </c>
      <c r="H9" s="202">
        <v>-73.548000000000002</v>
      </c>
      <c r="I9" s="100">
        <f t="shared" si="68"/>
        <v>3009.4219999999996</v>
      </c>
      <c r="J9" s="265"/>
      <c r="K9" s="100">
        <v>2247.8449999999998</v>
      </c>
      <c r="L9" s="202">
        <v>13.629</v>
      </c>
      <c r="M9" s="202">
        <v>-2.742</v>
      </c>
      <c r="N9" s="100">
        <f t="shared" ref="N9" si="91">K9+L9+M9</f>
        <v>2258.7319999999995</v>
      </c>
      <c r="O9" s="202">
        <v>194.86600000000001</v>
      </c>
      <c r="P9" s="202">
        <v>42.975999999999999</v>
      </c>
      <c r="Q9" s="202">
        <v>-61.758000000000003</v>
      </c>
      <c r="R9" s="100">
        <f t="shared" si="69"/>
        <v>2434.8159999999998</v>
      </c>
      <c r="S9" s="265"/>
      <c r="T9" s="100">
        <v>2136.7299999999996</v>
      </c>
      <c r="U9" s="202">
        <v>12.766999999999999</v>
      </c>
      <c r="V9" s="202">
        <v>-2.2329999999999997</v>
      </c>
      <c r="W9" s="100">
        <f t="shared" ref="W9" si="92">T9+U9+V9</f>
        <v>2147.2639999999992</v>
      </c>
      <c r="X9" s="202">
        <v>196.53700000000001</v>
      </c>
      <c r="Y9" s="202">
        <v>44.427</v>
      </c>
      <c r="Z9" s="202">
        <v>-59.016000000000005</v>
      </c>
      <c r="AA9" s="100">
        <v>2329.2119999999995</v>
      </c>
      <c r="AB9" s="265"/>
      <c r="AC9" s="100">
        <v>2253.2280000000001</v>
      </c>
      <c r="AD9" s="202">
        <v>12.424000000000001</v>
      </c>
      <c r="AE9" s="202">
        <v>-2.1779999999999999</v>
      </c>
      <c r="AF9" s="100">
        <f t="shared" ref="AF9" si="93">AC9+AD9+AE9</f>
        <v>2263.4740000000002</v>
      </c>
      <c r="AG9" s="202">
        <v>192.976</v>
      </c>
      <c r="AH9" s="202">
        <v>48.223999999999997</v>
      </c>
      <c r="AI9" s="202">
        <v>-61.846000000000004</v>
      </c>
      <c r="AJ9" s="100">
        <f>AF9+AG9+AH9+AI9</f>
        <v>2442.8280000000004</v>
      </c>
      <c r="AK9" s="265"/>
      <c r="AL9" s="100">
        <v>2525.4139999999998</v>
      </c>
      <c r="AM9" s="202">
        <v>12.788</v>
      </c>
      <c r="AN9" s="202">
        <v>-2.2210000000000001</v>
      </c>
      <c r="AO9" s="100">
        <f t="shared" ref="AO9" si="94">AL9+AM9+AN9</f>
        <v>2535.9809999999998</v>
      </c>
      <c r="AP9" s="202">
        <v>212.624</v>
      </c>
      <c r="AQ9" s="202">
        <v>39.61</v>
      </c>
      <c r="AR9" s="202">
        <v>-72.676000000000002</v>
      </c>
      <c r="AS9" s="100">
        <f>AO9+AP9+AQ9+AR9</f>
        <v>2715.5389999999998</v>
      </c>
      <c r="AT9" s="265"/>
      <c r="AU9" s="100">
        <v>2072.6590000000001</v>
      </c>
      <c r="AV9" s="202">
        <v>12.074999999999999</v>
      </c>
      <c r="AW9" s="202">
        <v>-2.1900000000000004</v>
      </c>
      <c r="AX9" s="100">
        <f t="shared" ref="AX9" si="95">AU9+AV9+AW9</f>
        <v>2082.5439999999999</v>
      </c>
      <c r="AY9" s="202">
        <v>214.32599999999999</v>
      </c>
      <c r="AZ9" s="202">
        <v>49.831000000000003</v>
      </c>
      <c r="BA9" s="202">
        <v>-63.744000000000007</v>
      </c>
      <c r="BB9" s="100">
        <f>AX9+AY9+AZ9+BA9</f>
        <v>2282.9569999999999</v>
      </c>
      <c r="BC9" s="265"/>
      <c r="BD9" s="100">
        <v>2097.9120000000003</v>
      </c>
      <c r="BE9" s="202">
        <v>11.526</v>
      </c>
      <c r="BF9" s="202">
        <v>-2.137</v>
      </c>
      <c r="BG9" s="100">
        <f t="shared" ref="BG9" si="96">BD9+BE9+BF9</f>
        <v>2107.3009999999999</v>
      </c>
      <c r="BH9" s="202">
        <v>220.59700000000001</v>
      </c>
      <c r="BI9" s="202">
        <v>55.384999999999998</v>
      </c>
      <c r="BJ9" s="202">
        <v>-65.427999999999997</v>
      </c>
      <c r="BK9" s="100">
        <f>BG9+BH9+BI9+BJ9</f>
        <v>2317.8550000000005</v>
      </c>
      <c r="BL9" s="265"/>
      <c r="BM9" s="100">
        <v>2243.5650000000001</v>
      </c>
      <c r="BN9" s="202">
        <v>10.844999999999999</v>
      </c>
      <c r="BO9" s="202">
        <v>-1.9770000000000003</v>
      </c>
      <c r="BP9" s="100">
        <f t="shared" ref="BP9" si="97">BM9+BN9+BO9</f>
        <v>2252.433</v>
      </c>
      <c r="BQ9" s="202">
        <v>212.726</v>
      </c>
      <c r="BR9" s="202">
        <v>46.97</v>
      </c>
      <c r="BS9" s="202">
        <v>-62.246999999999993</v>
      </c>
      <c r="BT9" s="100">
        <f>BP9+BQ9+BR9+BS9</f>
        <v>2449.8820000000001</v>
      </c>
      <c r="BU9" s="265"/>
      <c r="BV9" s="100">
        <v>2768.518</v>
      </c>
      <c r="BW9" s="202">
        <v>10.878</v>
      </c>
      <c r="BX9" s="202">
        <v>-2.0220000000000002</v>
      </c>
      <c r="BY9" s="100">
        <f t="shared" ref="BY9" si="98">BV9+BW9+BX9</f>
        <v>2777.3740000000003</v>
      </c>
      <c r="BZ9" s="202">
        <v>213.53</v>
      </c>
      <c r="CA9" s="202">
        <v>47.944000000000003</v>
      </c>
      <c r="CB9" s="202">
        <v>-74.177999999999997</v>
      </c>
      <c r="CC9" s="100">
        <f>BY9+BZ9+CA9+CB9</f>
        <v>2964.6700000000005</v>
      </c>
      <c r="CD9" s="265"/>
      <c r="CE9" s="100">
        <v>2381.92</v>
      </c>
      <c r="CF9" s="202">
        <v>10.365</v>
      </c>
      <c r="CG9" s="202">
        <v>-1.9000000000000001</v>
      </c>
      <c r="CH9" s="100">
        <f t="shared" ref="CH9" si="99">CE9+CF9+CG9</f>
        <v>2390.3849999999998</v>
      </c>
      <c r="CI9" s="202">
        <v>206.51400000000001</v>
      </c>
      <c r="CJ9" s="202">
        <v>46.554000000000002</v>
      </c>
      <c r="CK9" s="202">
        <v>-64.250999999999991</v>
      </c>
      <c r="CL9" s="100">
        <f>CH9+CI9+CJ9+CK9</f>
        <v>2579.2019999999998</v>
      </c>
      <c r="CM9" s="265"/>
      <c r="CN9" s="100">
        <v>2335.2190000000001</v>
      </c>
      <c r="CO9" s="202">
        <v>9.2989999999999995</v>
      </c>
      <c r="CP9" s="202">
        <v>-1.7590000000000003</v>
      </c>
      <c r="CQ9" s="100">
        <f t="shared" ref="CQ9" si="100">CN9+CO9+CP9</f>
        <v>2342.759</v>
      </c>
      <c r="CR9" s="202">
        <v>204.01900000000001</v>
      </c>
      <c r="CS9" s="202">
        <v>40.014000000000003</v>
      </c>
      <c r="CT9" s="202">
        <v>-65.615000000000009</v>
      </c>
      <c r="CU9" s="100">
        <f>CQ9+CR9+CS9+CT9</f>
        <v>2521.1770000000006</v>
      </c>
      <c r="CV9" s="265"/>
      <c r="CW9" s="100">
        <v>2261.5879999999997</v>
      </c>
      <c r="CX9" s="202">
        <v>9.0169999999999995</v>
      </c>
      <c r="CY9" s="202">
        <v>-1.738</v>
      </c>
      <c r="CZ9" s="100">
        <f t="shared" si="81"/>
        <v>2268.8669999999997</v>
      </c>
      <c r="DA9" s="202">
        <v>195.05600000000001</v>
      </c>
      <c r="DB9" s="202">
        <v>30.797999999999998</v>
      </c>
      <c r="DC9" s="202">
        <v>-57.292000000000002</v>
      </c>
      <c r="DD9" s="100">
        <f>CZ9+DA9+DB9+DC9</f>
        <v>2437.4289999999996</v>
      </c>
      <c r="DE9" s="265"/>
      <c r="DF9" s="100">
        <v>2472.616</v>
      </c>
      <c r="DG9" s="202">
        <v>8.9130000000000003</v>
      </c>
      <c r="DH9" s="202">
        <v>-2.5659999999999998</v>
      </c>
      <c r="DI9" s="100">
        <f t="shared" si="82"/>
        <v>2478.9630000000002</v>
      </c>
      <c r="DJ9" s="202">
        <v>186.51599999999999</v>
      </c>
      <c r="DK9" s="202">
        <v>35.539000000000001</v>
      </c>
      <c r="DL9" s="202">
        <v>-59.532999999999994</v>
      </c>
      <c r="DM9" s="100">
        <f>DI9+DJ9+DK9+DL9</f>
        <v>2641.4850000000006</v>
      </c>
      <c r="DN9" s="107"/>
      <c r="DO9" s="100">
        <v>2013.6320000000001</v>
      </c>
      <c r="DP9" s="205">
        <v>8.9350000000000005</v>
      </c>
      <c r="DQ9" s="205">
        <v>-1.7669999999999999</v>
      </c>
      <c r="DR9" s="100">
        <f t="shared" si="83"/>
        <v>2020.8</v>
      </c>
      <c r="DS9" s="205">
        <v>183.33799999999999</v>
      </c>
      <c r="DT9" s="205">
        <v>28.05</v>
      </c>
      <c r="DU9" s="205">
        <v>-50.994</v>
      </c>
      <c r="DV9" s="100">
        <f>DR9+DS9+DT9+DU9</f>
        <v>2181.194</v>
      </c>
      <c r="DW9" s="107"/>
      <c r="DX9" s="100">
        <v>1816.0119999999999</v>
      </c>
      <c r="DY9" s="205">
        <v>8.782</v>
      </c>
      <c r="DZ9" s="205">
        <v>-1.7270000000000001</v>
      </c>
      <c r="EA9" s="100">
        <f t="shared" si="84"/>
        <v>1823.0669999999998</v>
      </c>
      <c r="EB9" s="205">
        <v>174.51</v>
      </c>
      <c r="EC9" s="205">
        <v>24.111999999999998</v>
      </c>
      <c r="ED9" s="205">
        <v>-42.473000000000006</v>
      </c>
      <c r="EE9" s="100">
        <f>EA9+EB9+EC9+ED9</f>
        <v>1979.2159999999999</v>
      </c>
      <c r="EF9" s="107"/>
      <c r="EG9" s="100">
        <v>1758.8419999999996</v>
      </c>
      <c r="EH9" s="205">
        <v>8.4599999999999991</v>
      </c>
      <c r="EI9" s="205">
        <v>-1.694</v>
      </c>
      <c r="EJ9" s="100">
        <f t="shared" si="85"/>
        <v>1765.6079999999997</v>
      </c>
      <c r="EK9" s="205">
        <v>168.739</v>
      </c>
      <c r="EL9" s="205">
        <v>21.193999999999999</v>
      </c>
      <c r="EM9" s="205">
        <v>-41.87</v>
      </c>
      <c r="EN9" s="100">
        <f>EJ9+EK9+EL9+EM9</f>
        <v>1913.6709999999998</v>
      </c>
      <c r="EO9" s="107"/>
      <c r="EP9" s="100">
        <v>2041.0029999999999</v>
      </c>
      <c r="EQ9" s="205">
        <v>8.3979999999999997</v>
      </c>
      <c r="ER9" s="205">
        <v>-1.7050000000000001</v>
      </c>
      <c r="ES9" s="100">
        <f t="shared" si="86"/>
        <v>2047.6959999999999</v>
      </c>
      <c r="ET9" s="205">
        <v>170.24600000000001</v>
      </c>
      <c r="EU9" s="205">
        <v>23.838999999999999</v>
      </c>
      <c r="EV9" s="205">
        <v>-41.773000000000003</v>
      </c>
      <c r="EW9" s="100">
        <f>ES9+ET9+EU9+EV9</f>
        <v>2200.0079999999998</v>
      </c>
      <c r="EX9" s="107"/>
      <c r="EY9" s="100">
        <v>1694.0360000000001</v>
      </c>
      <c r="EZ9" s="205">
        <v>8.0279999999999987</v>
      </c>
      <c r="FA9" s="205">
        <v>-1.5029999999999999</v>
      </c>
      <c r="FB9" s="100">
        <f t="shared" si="87"/>
        <v>1700.5610000000001</v>
      </c>
      <c r="FC9" s="205">
        <v>162.964</v>
      </c>
      <c r="FD9" s="205">
        <v>23.454000000000001</v>
      </c>
      <c r="FE9" s="205">
        <v>-42.77</v>
      </c>
      <c r="FF9" s="100">
        <f>FB9+FC9+FD9+FE9</f>
        <v>1844.2090000000001</v>
      </c>
      <c r="FG9" s="107"/>
      <c r="FH9" s="100">
        <v>1646.7950000000001</v>
      </c>
      <c r="FI9" s="205">
        <v>7.2410000000000005</v>
      </c>
      <c r="FJ9" s="205">
        <v>-1.3740000000000001</v>
      </c>
      <c r="FK9" s="100">
        <f t="shared" si="88"/>
        <v>1652.662</v>
      </c>
      <c r="FL9" s="205">
        <v>164.821</v>
      </c>
      <c r="FM9" s="205">
        <v>20.597999999999999</v>
      </c>
      <c r="FN9" s="205">
        <v>-35.085000000000001</v>
      </c>
      <c r="FO9" s="100">
        <f>FK9+FL9+FM9+FN9</f>
        <v>1802.9959999999999</v>
      </c>
      <c r="FP9" s="107"/>
      <c r="FQ9" s="100">
        <v>1660.085</v>
      </c>
      <c r="FR9" s="205">
        <v>7.0880000000000001</v>
      </c>
      <c r="FS9" s="205">
        <v>-1.3220000000000001</v>
      </c>
      <c r="FT9" s="100">
        <f t="shared" si="89"/>
        <v>1665.8510000000001</v>
      </c>
      <c r="FU9" s="205">
        <v>155.65</v>
      </c>
      <c r="FV9" s="205">
        <v>18.443999999999999</v>
      </c>
      <c r="FW9" s="205">
        <v>-35.561</v>
      </c>
      <c r="FX9" s="100">
        <f>FT9+FU9+FV9+FW9</f>
        <v>1804.3840000000002</v>
      </c>
      <c r="FY9" s="107"/>
      <c r="FZ9" s="148">
        <f>FZ5+FZ7</f>
        <v>1528.1200000000001</v>
      </c>
      <c r="GA9" s="148">
        <f t="shared" ref="GA9:GG9" si="101">GA5+GA7</f>
        <v>204.95499999999998</v>
      </c>
      <c r="GB9" s="139">
        <f t="shared" si="101"/>
        <v>46.622999999999998</v>
      </c>
      <c r="GC9" s="100">
        <f>GC5+GC7</f>
        <v>1779.6980000000001</v>
      </c>
      <c r="GD9" s="139">
        <f t="shared" si="101"/>
        <v>160.66</v>
      </c>
      <c r="GE9" s="139">
        <f t="shared" si="101"/>
        <v>18.494</v>
      </c>
      <c r="GF9" s="139">
        <f t="shared" si="101"/>
        <v>7.2439999999999998</v>
      </c>
      <c r="GG9" s="139">
        <f t="shared" si="101"/>
        <v>-38.238</v>
      </c>
      <c r="GH9" s="100">
        <f>GH5+GH7</f>
        <v>1927.8580000000004</v>
      </c>
      <c r="GI9" s="107"/>
      <c r="GJ9" s="148">
        <f>GJ5+GJ7</f>
        <v>1277.518</v>
      </c>
      <c r="GK9" s="148">
        <f t="shared" ref="GK9:GZ9" si="102">GK5+GK7</f>
        <v>191.22399999999999</v>
      </c>
      <c r="GL9" s="139">
        <f t="shared" si="102"/>
        <v>8.0310000000000006</v>
      </c>
      <c r="GM9" s="100">
        <f>GM5+GM7</f>
        <v>1476.7730000000001</v>
      </c>
      <c r="GN9" s="139">
        <f t="shared" si="102"/>
        <v>135.33799999999999</v>
      </c>
      <c r="GO9" s="139">
        <f t="shared" si="102"/>
        <v>17.853000000000002</v>
      </c>
      <c r="GP9" s="139">
        <f t="shared" si="102"/>
        <v>6.75</v>
      </c>
      <c r="GQ9" s="139">
        <f t="shared" si="102"/>
        <v>-34.055999999999997</v>
      </c>
      <c r="GR9" s="100">
        <f>GR5+GR7</f>
        <v>1602.6579999999999</v>
      </c>
      <c r="GS9" s="107"/>
      <c r="GT9" s="156">
        <f t="shared" si="102"/>
        <v>1181.3240000000001</v>
      </c>
      <c r="GU9" s="153">
        <f t="shared" si="102"/>
        <v>186.39599999999999</v>
      </c>
      <c r="GV9" s="100">
        <f>GV5+GV7</f>
        <v>1367.72</v>
      </c>
      <c r="GW9" s="160">
        <f t="shared" si="102"/>
        <v>115.89400000000001</v>
      </c>
      <c r="GX9" s="160">
        <f t="shared" si="102"/>
        <v>16.559999999999999</v>
      </c>
      <c r="GY9" s="160">
        <f t="shared" si="102"/>
        <v>6.2519999999999998</v>
      </c>
      <c r="GZ9" s="160">
        <f t="shared" si="102"/>
        <v>-33.624000000000002</v>
      </c>
      <c r="HA9" s="100">
        <f>HA5+HA7</f>
        <v>1472.8020000000001</v>
      </c>
      <c r="HB9" s="107"/>
      <c r="HC9" s="163">
        <f t="shared" ref="HC9:HI9" si="103">HC5+HC7</f>
        <v>1113.1380000000001</v>
      </c>
      <c r="HD9" s="160">
        <f t="shared" si="103"/>
        <v>195.41199999999998</v>
      </c>
      <c r="HE9" s="100">
        <f>HE5+HE7</f>
        <v>1308.55</v>
      </c>
      <c r="HF9" s="160">
        <f t="shared" si="103"/>
        <v>116.979</v>
      </c>
      <c r="HG9" s="160">
        <f t="shared" si="103"/>
        <v>15.847</v>
      </c>
      <c r="HH9" s="160">
        <f t="shared" si="103"/>
        <v>5.5490000000000004</v>
      </c>
      <c r="HI9" s="160">
        <f t="shared" si="103"/>
        <v>-30.872</v>
      </c>
      <c r="HJ9" s="100">
        <f>HJ5+HJ7</f>
        <v>1416.0529999999999</v>
      </c>
      <c r="HK9" s="107"/>
      <c r="HL9" s="163">
        <f t="shared" ref="HL9:HR9" si="104">HL5+HL7</f>
        <v>1329.557</v>
      </c>
      <c r="HM9" s="160">
        <f t="shared" si="104"/>
        <v>171.88900000000001</v>
      </c>
      <c r="HN9" s="100">
        <f>HN5+HN7</f>
        <v>1501.4460000000001</v>
      </c>
      <c r="HO9" s="160">
        <f t="shared" si="104"/>
        <v>107.631</v>
      </c>
      <c r="HP9" s="160">
        <f t="shared" si="104"/>
        <v>15.987</v>
      </c>
      <c r="HQ9" s="160">
        <f t="shared" si="104"/>
        <v>5.9039999999999999</v>
      </c>
      <c r="HR9" s="160">
        <f t="shared" si="104"/>
        <v>-34.412999999999997</v>
      </c>
      <c r="HS9" s="100">
        <f>HS5+HS7</f>
        <v>1596.5550000000003</v>
      </c>
      <c r="HT9" s="107"/>
      <c r="HU9" s="205">
        <f t="shared" ref="HU9:IA9" si="105">HU5+HU7</f>
        <v>1028.367</v>
      </c>
      <c r="HV9" s="202">
        <f t="shared" si="105"/>
        <v>76.448000000000008</v>
      </c>
      <c r="HW9" s="100">
        <f>HW5+HW7</f>
        <v>1104.8150000000001</v>
      </c>
      <c r="HX9" s="202">
        <f t="shared" si="105"/>
        <v>100.09099999999999</v>
      </c>
      <c r="HY9" s="202">
        <f t="shared" si="105"/>
        <v>14.685</v>
      </c>
      <c r="HZ9" s="202">
        <f t="shared" si="105"/>
        <v>4.9569999999999999</v>
      </c>
      <c r="IA9" s="202">
        <f t="shared" si="105"/>
        <v>-27.151</v>
      </c>
      <c r="IB9" s="100">
        <f>IB5+IB7</f>
        <v>1197.3969999999999</v>
      </c>
      <c r="IC9" s="107"/>
      <c r="ID9" s="100">
        <f>ID5+ID7</f>
        <v>986.65899999999999</v>
      </c>
      <c r="IE9" s="202">
        <f t="shared" ref="IE9:IH9" si="106">IE5+IE7</f>
        <v>94.885000000000005</v>
      </c>
      <c r="IF9" s="202">
        <f t="shared" si="106"/>
        <v>13.715999999999999</v>
      </c>
      <c r="IG9" s="202">
        <f t="shared" si="106"/>
        <v>4.5090000000000003</v>
      </c>
      <c r="IH9" s="202">
        <f t="shared" si="106"/>
        <v>-26.757999999999999</v>
      </c>
      <c r="II9" s="100">
        <f>II5+II7</f>
        <v>1073.011</v>
      </c>
      <c r="IJ9" s="107"/>
      <c r="IK9" s="100">
        <f>IK5+IK7</f>
        <v>849.04</v>
      </c>
      <c r="IL9" s="202">
        <f t="shared" ref="IL9:IO9" si="107">IL5+IL7</f>
        <v>92.766000000000005</v>
      </c>
      <c r="IM9" s="202">
        <f t="shared" si="107"/>
        <v>13.909000000000001</v>
      </c>
      <c r="IN9" s="202">
        <f t="shared" si="107"/>
        <v>4.1899999999999995</v>
      </c>
      <c r="IO9" s="202">
        <f t="shared" si="107"/>
        <v>-18.843</v>
      </c>
      <c r="IP9" s="100">
        <f>SUM(IK9:IO9)</f>
        <v>941.06200000000001</v>
      </c>
      <c r="IR9" s="100">
        <f>IR5+IR7</f>
        <v>3350.9749999999999</v>
      </c>
      <c r="IT9" s="100">
        <f>IT5+IT7</f>
        <v>2610.5</v>
      </c>
    </row>
    <row r="10" spans="1:257" s="132" customFormat="1" ht="3.75" customHeight="1">
      <c r="A10" s="140"/>
      <c r="B10" s="100"/>
      <c r="C10" s="202"/>
      <c r="D10" s="202"/>
      <c r="E10" s="100"/>
      <c r="F10" s="224"/>
      <c r="G10" s="224"/>
      <c r="H10" s="224"/>
      <c r="I10" s="100">
        <f t="shared" si="68"/>
        <v>0</v>
      </c>
      <c r="J10" s="264"/>
      <c r="K10" s="100"/>
      <c r="L10" s="202"/>
      <c r="M10" s="202"/>
      <c r="N10" s="100"/>
      <c r="O10" s="224"/>
      <c r="P10" s="224"/>
      <c r="Q10" s="224"/>
      <c r="R10" s="100">
        <f t="shared" si="69"/>
        <v>0</v>
      </c>
      <c r="S10" s="264"/>
      <c r="T10" s="100"/>
      <c r="U10" s="202"/>
      <c r="V10" s="202"/>
      <c r="W10" s="100"/>
      <c r="X10" s="224"/>
      <c r="Y10" s="224"/>
      <c r="Z10" s="224"/>
      <c r="AA10" s="100"/>
      <c r="AB10" s="264"/>
      <c r="AC10" s="100"/>
      <c r="AD10" s="202"/>
      <c r="AE10" s="202"/>
      <c r="AF10" s="100"/>
      <c r="AG10" s="224"/>
      <c r="AH10" s="224"/>
      <c r="AI10" s="224"/>
      <c r="AJ10" s="100"/>
      <c r="AK10" s="264"/>
      <c r="AL10" s="100"/>
      <c r="AM10" s="202"/>
      <c r="AN10" s="202"/>
      <c r="AO10" s="100"/>
      <c r="AP10" s="224"/>
      <c r="AQ10" s="224"/>
      <c r="AR10" s="224"/>
      <c r="AS10" s="100"/>
      <c r="AT10" s="264"/>
      <c r="AU10" s="100"/>
      <c r="AV10" s="202"/>
      <c r="AW10" s="202"/>
      <c r="AX10" s="100"/>
      <c r="AY10" s="224"/>
      <c r="AZ10" s="224"/>
      <c r="BA10" s="224"/>
      <c r="BB10" s="100"/>
      <c r="BC10" s="264"/>
      <c r="BD10" s="100"/>
      <c r="BE10" s="202"/>
      <c r="BF10" s="202"/>
      <c r="BG10" s="100"/>
      <c r="BH10" s="224"/>
      <c r="BI10" s="224"/>
      <c r="BJ10" s="224"/>
      <c r="BK10" s="100"/>
      <c r="BL10" s="264"/>
      <c r="BM10" s="100"/>
      <c r="BN10" s="202"/>
      <c r="BO10" s="202"/>
      <c r="BP10" s="100"/>
      <c r="BQ10" s="224"/>
      <c r="BR10" s="224"/>
      <c r="BS10" s="224"/>
      <c r="BT10" s="100"/>
      <c r="BU10" s="264"/>
      <c r="BV10" s="100"/>
      <c r="BW10" s="202"/>
      <c r="BX10" s="202"/>
      <c r="BY10" s="100"/>
      <c r="BZ10" s="224"/>
      <c r="CA10" s="224"/>
      <c r="CB10" s="224"/>
      <c r="CC10" s="100"/>
      <c r="CD10" s="264"/>
      <c r="CE10" s="100"/>
      <c r="CF10" s="202"/>
      <c r="CG10" s="202"/>
      <c r="CH10" s="100"/>
      <c r="CI10" s="224"/>
      <c r="CJ10" s="224"/>
      <c r="CK10" s="224"/>
      <c r="CL10" s="100"/>
      <c r="CM10" s="264"/>
      <c r="CN10" s="100"/>
      <c r="CO10" s="202"/>
      <c r="CP10" s="202"/>
      <c r="CQ10" s="100"/>
      <c r="CR10" s="224"/>
      <c r="CS10" s="224"/>
      <c r="CT10" s="224"/>
      <c r="CU10" s="100"/>
      <c r="CV10" s="264"/>
      <c r="CW10" s="100"/>
      <c r="CX10" s="202"/>
      <c r="CY10" s="202"/>
      <c r="CZ10" s="100"/>
      <c r="DA10" s="224"/>
      <c r="DB10" s="224"/>
      <c r="DC10" s="224"/>
      <c r="DD10" s="100"/>
      <c r="DE10" s="264"/>
      <c r="DF10" s="100"/>
      <c r="DG10" s="202"/>
      <c r="DH10" s="202"/>
      <c r="DI10" s="100"/>
      <c r="DJ10" s="224"/>
      <c r="DK10" s="224"/>
      <c r="DL10" s="224"/>
      <c r="DM10" s="100"/>
      <c r="DN10" s="224"/>
      <c r="DO10" s="100"/>
      <c r="DP10" s="202"/>
      <c r="DQ10" s="202"/>
      <c r="DR10" s="100"/>
      <c r="DS10" s="147"/>
      <c r="DT10" s="147"/>
      <c r="DU10" s="225"/>
      <c r="DV10" s="100"/>
      <c r="DW10" s="224"/>
      <c r="DX10" s="100"/>
      <c r="DY10" s="202"/>
      <c r="DZ10" s="202"/>
      <c r="EA10" s="100"/>
      <c r="EB10" s="147"/>
      <c r="EC10" s="147"/>
      <c r="ED10" s="225"/>
      <c r="EE10" s="100"/>
      <c r="EF10" s="146"/>
      <c r="EG10" s="100"/>
      <c r="EH10" s="202"/>
      <c r="EI10" s="202"/>
      <c r="EJ10" s="100"/>
      <c r="EK10" s="147"/>
      <c r="EL10" s="147"/>
      <c r="EM10" s="225"/>
      <c r="EN10" s="100"/>
      <c r="EO10" s="173"/>
      <c r="EP10" s="100"/>
      <c r="EQ10" s="202"/>
      <c r="ER10" s="202"/>
      <c r="ES10" s="100"/>
      <c r="ET10" s="147"/>
      <c r="EU10" s="147"/>
      <c r="EV10" s="225"/>
      <c r="EW10" s="100"/>
      <c r="EX10" s="173"/>
      <c r="EY10" s="100"/>
      <c r="EZ10" s="202"/>
      <c r="FA10" s="202"/>
      <c r="FB10" s="100"/>
      <c r="FC10" s="147"/>
      <c r="FD10" s="147"/>
      <c r="FE10" s="225"/>
      <c r="FF10" s="100"/>
      <c r="FG10" s="173"/>
      <c r="FH10" s="100"/>
      <c r="FI10" s="202"/>
      <c r="FJ10" s="202"/>
      <c r="FK10" s="100"/>
      <c r="FL10" s="147"/>
      <c r="FM10" s="147"/>
      <c r="FN10" s="225"/>
      <c r="FO10" s="100"/>
      <c r="FP10" s="173"/>
      <c r="FQ10" s="100"/>
      <c r="FR10" s="202"/>
      <c r="FS10" s="202"/>
      <c r="FT10" s="100"/>
      <c r="FU10" s="147"/>
      <c r="FV10" s="147"/>
      <c r="FW10" s="225"/>
      <c r="FX10" s="100"/>
      <c r="FY10" s="173"/>
      <c r="FZ10" s="148"/>
      <c r="GA10" s="130"/>
      <c r="GB10" s="143"/>
      <c r="GC10" s="100"/>
      <c r="GD10" s="143"/>
      <c r="GE10" s="143"/>
      <c r="GF10" s="143"/>
      <c r="GG10" s="143"/>
      <c r="GH10" s="100"/>
      <c r="GI10" s="173"/>
      <c r="GJ10" s="148"/>
      <c r="GK10" s="130"/>
      <c r="GL10" s="143"/>
      <c r="GM10" s="100"/>
      <c r="GN10" s="143"/>
      <c r="GO10" s="143"/>
      <c r="GP10" s="143"/>
      <c r="GQ10" s="143"/>
      <c r="GR10" s="100"/>
      <c r="GS10" s="173"/>
      <c r="GT10" s="143"/>
      <c r="GU10" s="143"/>
      <c r="GV10" s="100"/>
      <c r="GW10" s="143"/>
      <c r="GX10" s="143"/>
      <c r="GY10" s="143"/>
      <c r="GZ10" s="143"/>
      <c r="HA10" s="100"/>
      <c r="HB10" s="173"/>
      <c r="HC10" s="143"/>
      <c r="HD10" s="143"/>
      <c r="HE10" s="100"/>
      <c r="HF10" s="143"/>
      <c r="HG10" s="143"/>
      <c r="HH10" s="143"/>
      <c r="HI10" s="143"/>
      <c r="HJ10" s="100"/>
      <c r="HK10" s="173"/>
      <c r="HL10" s="143"/>
      <c r="HM10" s="143"/>
      <c r="HN10" s="100"/>
      <c r="HO10" s="143"/>
      <c r="HP10" s="143"/>
      <c r="HQ10" s="143"/>
      <c r="HR10" s="143"/>
      <c r="HS10" s="100"/>
      <c r="HT10" s="224"/>
      <c r="HU10" s="202"/>
      <c r="HV10" s="202"/>
      <c r="HW10" s="100"/>
      <c r="HX10" s="202"/>
      <c r="HY10" s="202"/>
      <c r="HZ10" s="202"/>
      <c r="IA10" s="202"/>
      <c r="IB10" s="100"/>
      <c r="IC10" s="224"/>
      <c r="ID10" s="100"/>
      <c r="IE10" s="202"/>
      <c r="IF10" s="202"/>
      <c r="IG10" s="202"/>
      <c r="IH10" s="202"/>
      <c r="II10" s="100"/>
      <c r="IJ10" s="224"/>
      <c r="IK10" s="100"/>
      <c r="IL10" s="202"/>
      <c r="IM10" s="202"/>
      <c r="IN10" s="202"/>
      <c r="IO10" s="202"/>
      <c r="IP10" s="100"/>
      <c r="IR10" s="100"/>
      <c r="IT10" s="100"/>
    </row>
    <row r="11" spans="1:257">
      <c r="A11" s="29" t="s">
        <v>72</v>
      </c>
      <c r="B11" s="100">
        <v>-1993.998</v>
      </c>
      <c r="C11" s="202">
        <v>-7.4359999999999999</v>
      </c>
      <c r="D11" s="202">
        <v>2.8129999999999997</v>
      </c>
      <c r="E11" s="100">
        <f t="shared" ref="E11" si="108">B11+C11+D11</f>
        <v>-1998.6209999999999</v>
      </c>
      <c r="F11" s="202">
        <v>-27.908999999999999</v>
      </c>
      <c r="G11" s="202">
        <v>-6.5679999999999996</v>
      </c>
      <c r="H11" s="202">
        <v>9.3675067702747583E-17</v>
      </c>
      <c r="I11" s="100">
        <f t="shared" si="68"/>
        <v>-2033.098</v>
      </c>
      <c r="J11" s="265"/>
      <c r="K11" s="100">
        <v>-1539.183</v>
      </c>
      <c r="L11" s="202">
        <v>-6.38</v>
      </c>
      <c r="M11" s="202">
        <v>2.742</v>
      </c>
      <c r="N11" s="100">
        <f t="shared" ref="N11" si="109">K11+L11+M11</f>
        <v>-1542.8210000000001</v>
      </c>
      <c r="O11" s="202">
        <v>-29.103000000000002</v>
      </c>
      <c r="P11" s="202">
        <v>-6.4139999999999997</v>
      </c>
      <c r="Q11" s="202">
        <v>0</v>
      </c>
      <c r="R11" s="100">
        <f t="shared" si="69"/>
        <v>-1578.3380000000002</v>
      </c>
      <c r="S11" s="265"/>
      <c r="T11" s="100">
        <v>-1461.7320000000002</v>
      </c>
      <c r="U11" s="202">
        <v>-5.2789999999999999</v>
      </c>
      <c r="V11" s="202">
        <v>2.2329999999999997</v>
      </c>
      <c r="W11" s="100">
        <f t="shared" ref="W11" si="110">T11+U11+V11</f>
        <v>-1464.7780000000002</v>
      </c>
      <c r="X11" s="202">
        <v>-29.742000000000001</v>
      </c>
      <c r="Y11" s="202">
        <v>-6.6349999999999998</v>
      </c>
      <c r="Z11" s="202">
        <v>0</v>
      </c>
      <c r="AA11" s="100">
        <v>-1501.1550000000002</v>
      </c>
      <c r="AB11" s="265"/>
      <c r="AC11" s="100">
        <v>-1577.3810000000001</v>
      </c>
      <c r="AD11" s="202">
        <v>-4.7069999999999999</v>
      </c>
      <c r="AE11" s="202">
        <v>2.1779999999999999</v>
      </c>
      <c r="AF11" s="100">
        <f t="shared" ref="AF11" si="111">AC11+AD11+AE11</f>
        <v>-1579.91</v>
      </c>
      <c r="AG11" s="202">
        <v>-30.382000000000001</v>
      </c>
      <c r="AH11" s="202">
        <v>-8.6859999999999999</v>
      </c>
      <c r="AI11" s="202">
        <v>0</v>
      </c>
      <c r="AJ11" s="100">
        <f>AF11+AG11+AH11+AI11</f>
        <v>-1618.9780000000001</v>
      </c>
      <c r="AK11" s="265"/>
      <c r="AL11" s="100">
        <v>-1811.8549999999998</v>
      </c>
      <c r="AM11" s="202">
        <v>-4.9400000000000004</v>
      </c>
      <c r="AN11" s="202">
        <v>2.2210000000000001</v>
      </c>
      <c r="AO11" s="100">
        <f t="shared" ref="AO11" si="112">AL11+AM11+AN11</f>
        <v>-1814.5739999999998</v>
      </c>
      <c r="AP11" s="202">
        <v>-34.097000000000001</v>
      </c>
      <c r="AQ11" s="202">
        <v>-8.7430000000000003</v>
      </c>
      <c r="AR11" s="202">
        <v>0</v>
      </c>
      <c r="AS11" s="100">
        <f>AO11+AP11+AQ11+AR11</f>
        <v>-1857.4139999999998</v>
      </c>
      <c r="AT11" s="265"/>
      <c r="AU11" s="100">
        <v>-1466.1089999999999</v>
      </c>
      <c r="AV11" s="202">
        <v>-4.7590000000000003</v>
      </c>
      <c r="AW11" s="202">
        <v>2.1900000000000004</v>
      </c>
      <c r="AX11" s="100">
        <f t="shared" ref="AX11" si="113">AU11+AV11+AW11</f>
        <v>-1468.6779999999999</v>
      </c>
      <c r="AY11" s="202">
        <v>-36.332000000000001</v>
      </c>
      <c r="AZ11" s="202">
        <v>-7.0119999999999996</v>
      </c>
      <c r="BA11" s="202">
        <v>0</v>
      </c>
      <c r="BB11" s="100">
        <f>AX11+AY11+AZ11+BA11</f>
        <v>-1512.0219999999999</v>
      </c>
      <c r="BC11" s="265"/>
      <c r="BD11" s="100">
        <v>-1475.577</v>
      </c>
      <c r="BE11" s="202">
        <v>-4.3289999999999997</v>
      </c>
      <c r="BF11" s="202">
        <v>2.137</v>
      </c>
      <c r="BG11" s="100">
        <f t="shared" ref="BG11" si="114">BD11+BE11+BF11</f>
        <v>-1477.769</v>
      </c>
      <c r="BH11" s="202">
        <v>-33.427999999999997</v>
      </c>
      <c r="BI11" s="202">
        <v>-6.1820000000000004</v>
      </c>
      <c r="BJ11" s="202">
        <v>0</v>
      </c>
      <c r="BK11" s="100">
        <f>BG11+BH11+BI11+BJ11</f>
        <v>-1517.3790000000001</v>
      </c>
      <c r="BL11" s="265"/>
      <c r="BM11" s="100">
        <v>-1636.5549999999998</v>
      </c>
      <c r="BN11" s="202">
        <v>-4.0309999999999997</v>
      </c>
      <c r="BO11" s="202">
        <v>1.9770000000000003</v>
      </c>
      <c r="BP11" s="100">
        <f t="shared" ref="BP11" si="115">BM11+BN11+BO11</f>
        <v>-1638.6089999999997</v>
      </c>
      <c r="BQ11" s="202">
        <v>-30.873000000000001</v>
      </c>
      <c r="BR11" s="202">
        <v>-6.0380000000000003</v>
      </c>
      <c r="BS11" s="202">
        <v>0</v>
      </c>
      <c r="BT11" s="100">
        <f>BP11+BQ11+BR11+BS11</f>
        <v>-1675.5199999999998</v>
      </c>
      <c r="BU11" s="265"/>
      <c r="BV11" s="100">
        <v>-2016.07</v>
      </c>
      <c r="BW11" s="202">
        <v>-4.1040000000000001</v>
      </c>
      <c r="BX11" s="202">
        <v>2.0220000000000002</v>
      </c>
      <c r="BY11" s="100">
        <f t="shared" ref="BY11" si="116">BV11+BW11+BX11</f>
        <v>-2018.152</v>
      </c>
      <c r="BZ11" s="202">
        <v>-29.652999999999999</v>
      </c>
      <c r="CA11" s="202">
        <v>-5.5629999999999997</v>
      </c>
      <c r="CB11" s="202">
        <v>0</v>
      </c>
      <c r="CC11" s="100">
        <f>BY11+BZ11+CA11+CB11</f>
        <v>-2053.3679999999999</v>
      </c>
      <c r="CD11" s="265"/>
      <c r="CE11" s="100">
        <v>-1709.0860000000002</v>
      </c>
      <c r="CF11" s="202">
        <v>-3.665</v>
      </c>
      <c r="CG11" s="202">
        <v>1.9000000000000001</v>
      </c>
      <c r="CH11" s="100">
        <f t="shared" ref="CH11" si="117">CE11+CF11+CG11</f>
        <v>-1710.8510000000001</v>
      </c>
      <c r="CI11" s="202">
        <v>-29.957000000000001</v>
      </c>
      <c r="CJ11" s="202">
        <v>-4.79</v>
      </c>
      <c r="CK11" s="202">
        <v>-1.000000000000334E-3</v>
      </c>
      <c r="CL11" s="100">
        <f>CH11+CI11+CJ11+CK11</f>
        <v>-1745.5990000000002</v>
      </c>
      <c r="CM11" s="265"/>
      <c r="CN11" s="100">
        <v>-1707.6159999999998</v>
      </c>
      <c r="CO11" s="202">
        <v>-3.1829999999999998</v>
      </c>
      <c r="CP11" s="202">
        <v>1.7590000000000003</v>
      </c>
      <c r="CQ11" s="100">
        <f t="shared" ref="CQ11" si="118">CN11+CO11+CP11</f>
        <v>-1709.0399999999997</v>
      </c>
      <c r="CR11" s="202">
        <v>-27.914000000000001</v>
      </c>
      <c r="CS11" s="202">
        <v>-3.677</v>
      </c>
      <c r="CT11" s="202">
        <v>9.9999999999977884E-4</v>
      </c>
      <c r="CU11" s="100">
        <f>CQ11+CR11+CS11+CT11</f>
        <v>-1740.6299999999997</v>
      </c>
      <c r="CV11" s="265"/>
      <c r="CW11" s="100">
        <v>-1647.345</v>
      </c>
      <c r="CX11" s="202">
        <v>-3.2589999999999999</v>
      </c>
      <c r="CY11" s="202">
        <v>1.738</v>
      </c>
      <c r="CZ11" s="100">
        <f t="shared" si="81"/>
        <v>-1648.866</v>
      </c>
      <c r="DA11" s="202">
        <v>-26.109000000000002</v>
      </c>
      <c r="DB11" s="202">
        <v>-3.7610000000000001</v>
      </c>
      <c r="DC11" s="202">
        <v>0</v>
      </c>
      <c r="DD11" s="100">
        <f>CZ11+DA11+DB11+DC11</f>
        <v>-1678.7359999999999</v>
      </c>
      <c r="DE11" s="265"/>
      <c r="DF11" s="100">
        <v>-1800.306</v>
      </c>
      <c r="DG11" s="202">
        <v>-3.0739999999999998</v>
      </c>
      <c r="DH11" s="202">
        <v>2.5659999999999998</v>
      </c>
      <c r="DI11" s="100">
        <f t="shared" si="82"/>
        <v>-1800.8140000000001</v>
      </c>
      <c r="DJ11" s="202">
        <v>-23.968</v>
      </c>
      <c r="DK11" s="202">
        <v>-2.67</v>
      </c>
      <c r="DL11" s="202">
        <v>0</v>
      </c>
      <c r="DM11" s="100">
        <f>DI11+DJ11+DK11+DL11</f>
        <v>-1827.4520000000002</v>
      </c>
      <c r="DN11" s="107"/>
      <c r="DO11" s="100">
        <v>-1447.0539999999999</v>
      </c>
      <c r="DP11" s="202">
        <v>-3.1080000000000001</v>
      </c>
      <c r="DQ11" s="202">
        <v>1.7669999999999999</v>
      </c>
      <c r="DR11" s="100">
        <f t="shared" si="83"/>
        <v>-1448.3949999999998</v>
      </c>
      <c r="DS11" s="202">
        <v>-20.396999999999998</v>
      </c>
      <c r="DT11" s="202">
        <v>-2.7120000000000002</v>
      </c>
      <c r="DU11" s="202">
        <v>0</v>
      </c>
      <c r="DV11" s="100">
        <f>DR11+DS11+DT11+DU11</f>
        <v>-1471.5039999999997</v>
      </c>
      <c r="DW11" s="107"/>
      <c r="DX11" s="100">
        <v>-1307.1990000000001</v>
      </c>
      <c r="DY11" s="202">
        <v>-3.3759999999999999</v>
      </c>
      <c r="DZ11" s="202">
        <v>1.7270000000000001</v>
      </c>
      <c r="EA11" s="100">
        <f t="shared" si="84"/>
        <v>-1308.848</v>
      </c>
      <c r="EB11" s="202">
        <v>-17.276</v>
      </c>
      <c r="EC11" s="202">
        <v>-2.2509999999999999</v>
      </c>
      <c r="ED11" s="202">
        <v>0</v>
      </c>
      <c r="EE11" s="100">
        <f>EA11+EB11+EC11+ED11</f>
        <v>-1328.375</v>
      </c>
      <c r="EF11" s="107"/>
      <c r="EG11" s="100">
        <v>-1265.787</v>
      </c>
      <c r="EH11" s="205">
        <v>-3.294</v>
      </c>
      <c r="EI11" s="205">
        <v>1.694</v>
      </c>
      <c r="EJ11" s="100">
        <f t="shared" si="85"/>
        <v>-1267.3870000000002</v>
      </c>
      <c r="EK11" s="205">
        <v>-16.265999999999998</v>
      </c>
      <c r="EL11" s="205">
        <v>-2.3929999999999998</v>
      </c>
      <c r="EM11" s="205">
        <v>0</v>
      </c>
      <c r="EN11" s="100">
        <f>EJ11+EK11+EL11+EM11</f>
        <v>-1286.0460000000003</v>
      </c>
      <c r="EO11" s="107"/>
      <c r="EP11" s="100">
        <v>-1472.0149999999999</v>
      </c>
      <c r="EQ11" s="205">
        <v>-3.2440000000000002</v>
      </c>
      <c r="ER11" s="205">
        <v>1.7050000000000001</v>
      </c>
      <c r="ES11" s="100">
        <f t="shared" si="86"/>
        <v>-1473.5539999999999</v>
      </c>
      <c r="ET11" s="205">
        <v>-16.573</v>
      </c>
      <c r="EU11" s="205">
        <v>-1.38</v>
      </c>
      <c r="EV11" s="205">
        <v>9.9999999999988987E-4</v>
      </c>
      <c r="EW11" s="100">
        <f>ES11+ET11+EU11+EV11</f>
        <v>-1491.5060000000001</v>
      </c>
      <c r="EX11" s="107"/>
      <c r="EY11" s="100">
        <v>-1203.694</v>
      </c>
      <c r="EZ11" s="205">
        <v>-3.0779999999999998</v>
      </c>
      <c r="FA11" s="205">
        <v>1.5029999999999999</v>
      </c>
      <c r="FB11" s="100">
        <f t="shared" si="87"/>
        <v>-1205.269</v>
      </c>
      <c r="FC11" s="205">
        <v>-19.236999999999998</v>
      </c>
      <c r="FD11" s="205">
        <v>-1.6619999999999999</v>
      </c>
      <c r="FE11" s="205">
        <v>-9.9999999999988987E-4</v>
      </c>
      <c r="FF11" s="100">
        <f>FB11+FC11+FD11+FE11</f>
        <v>-1226.1690000000001</v>
      </c>
      <c r="FG11" s="107"/>
      <c r="FH11" s="100">
        <v>-1174.5650000000001</v>
      </c>
      <c r="FI11" s="205">
        <v>-2.5910000000000002</v>
      </c>
      <c r="FJ11" s="205">
        <v>1.3740000000000001</v>
      </c>
      <c r="FK11" s="100">
        <f t="shared" si="88"/>
        <v>-1175.7819999999999</v>
      </c>
      <c r="FL11" s="205">
        <v>-21.355</v>
      </c>
      <c r="FM11" s="205">
        <v>-1.6040000000000001</v>
      </c>
      <c r="FN11" s="205">
        <v>0</v>
      </c>
      <c r="FO11" s="100">
        <f>FK11+FL11+FM11+FN11</f>
        <v>-1198.741</v>
      </c>
      <c r="FP11" s="107"/>
      <c r="FQ11" s="100">
        <v>-1201.6949999999999</v>
      </c>
      <c r="FR11" s="205">
        <v>-2.8260000000000001</v>
      </c>
      <c r="FS11" s="205">
        <v>1.3220000000000001</v>
      </c>
      <c r="FT11" s="100">
        <f t="shared" si="89"/>
        <v>-1203.1990000000001</v>
      </c>
      <c r="FU11" s="205">
        <v>-25.28</v>
      </c>
      <c r="FV11" s="205">
        <v>-1.702</v>
      </c>
      <c r="FW11" s="205">
        <v>-1.0000000000001119E-3</v>
      </c>
      <c r="FX11" s="100">
        <f>FT11+FU11+FV11+FW11</f>
        <v>-1230.182</v>
      </c>
      <c r="FY11" s="107"/>
      <c r="FZ11" s="148">
        <v>-1047.0419999999999</v>
      </c>
      <c r="GA11" s="148">
        <v>-146.66800000000001</v>
      </c>
      <c r="GB11" s="139">
        <v>-37.063000000000002</v>
      </c>
      <c r="GC11" s="100">
        <f>SUM(FZ11:GB11)</f>
        <v>-1230.7730000000001</v>
      </c>
      <c r="GD11" s="139">
        <v>-25.484999999999999</v>
      </c>
      <c r="GE11" s="139">
        <v>-1.3140000000000001</v>
      </c>
      <c r="GF11" s="139">
        <v>-3.47</v>
      </c>
      <c r="GG11" s="139">
        <v>1.345</v>
      </c>
      <c r="GH11" s="100">
        <f>SUM(GC11:GG11)</f>
        <v>-1259.6970000000001</v>
      </c>
      <c r="GI11" s="107"/>
      <c r="GJ11" s="148">
        <v>-901.26300000000003</v>
      </c>
      <c r="GK11" s="148">
        <v>-139.756</v>
      </c>
      <c r="GL11" s="139">
        <v>-6.165</v>
      </c>
      <c r="GM11" s="100">
        <v>-1047.184</v>
      </c>
      <c r="GN11" s="139">
        <v>-27.46</v>
      </c>
      <c r="GO11" s="139">
        <v>-1.3049999999999999</v>
      </c>
      <c r="GP11" s="139">
        <v>-4.3120000000000003</v>
      </c>
      <c r="GQ11" s="139">
        <v>1.214</v>
      </c>
      <c r="GR11" s="100">
        <f>SUM(GM11:GQ11)</f>
        <v>-1079.047</v>
      </c>
      <c r="GS11" s="107"/>
      <c r="GT11" s="139">
        <v>-832.31200000000001</v>
      </c>
      <c r="GU11" s="139">
        <v>-132.501</v>
      </c>
      <c r="GV11" s="100">
        <v>-964.81299999999999</v>
      </c>
      <c r="GW11" s="139">
        <v>-21.722999999999999</v>
      </c>
      <c r="GX11" s="139">
        <v>-1.1759999999999999</v>
      </c>
      <c r="GY11" s="139">
        <v>-3.71</v>
      </c>
      <c r="GZ11" s="139">
        <v>1.2769999999999999</v>
      </c>
      <c r="HA11" s="100">
        <f>SUM(GV11:GZ11)</f>
        <v>-990.14499999999998</v>
      </c>
      <c r="HB11" s="107"/>
      <c r="HC11" s="139">
        <v>-781.90200000000004</v>
      </c>
      <c r="HD11" s="139">
        <v>-138.76599999999999</v>
      </c>
      <c r="HE11" s="100">
        <v>-920.66800000000001</v>
      </c>
      <c r="HF11" s="139">
        <v>-22.917000000000002</v>
      </c>
      <c r="HG11" s="139">
        <v>-1.123</v>
      </c>
      <c r="HH11" s="139">
        <v>-2.605</v>
      </c>
      <c r="HI11" s="139">
        <v>1.1180000000000001</v>
      </c>
      <c r="HJ11" s="100">
        <f>SUM(HE11:HI11)</f>
        <v>-946.19500000000005</v>
      </c>
      <c r="HK11" s="107"/>
      <c r="HL11" s="139">
        <v>-927.16</v>
      </c>
      <c r="HM11" s="139">
        <v>-122.883</v>
      </c>
      <c r="HN11" s="100">
        <v>-1050.0429999999999</v>
      </c>
      <c r="HO11" s="139">
        <v>-19.161999999999999</v>
      </c>
      <c r="HP11" s="139">
        <v>-0.67700000000000005</v>
      </c>
      <c r="HQ11" s="139">
        <v>-2.94</v>
      </c>
      <c r="HR11" s="139">
        <v>-2.4889999999999999</v>
      </c>
      <c r="HS11" s="100">
        <f>SUM(HN11:HR11)</f>
        <v>-1075.3109999999999</v>
      </c>
      <c r="HT11" s="107"/>
      <c r="HU11" s="202">
        <v>-712.154</v>
      </c>
      <c r="HV11" s="202">
        <v>-53.228999999999999</v>
      </c>
      <c r="HW11" s="100">
        <v>-765.38300000000004</v>
      </c>
      <c r="HX11" s="202">
        <v>-16.538</v>
      </c>
      <c r="HY11" s="202">
        <v>-0.83899999999999997</v>
      </c>
      <c r="HZ11" s="202">
        <v>-2.5830000000000002</v>
      </c>
      <c r="IA11" s="202">
        <v>0.998</v>
      </c>
      <c r="IB11" s="100">
        <f>SUM(HW11:IA11)</f>
        <v>-784.34500000000003</v>
      </c>
      <c r="IC11" s="107"/>
      <c r="ID11" s="100">
        <v>-689.31899999999996</v>
      </c>
      <c r="IE11" s="202">
        <v>-13.409000000000001</v>
      </c>
      <c r="IF11" s="202">
        <v>-0.65300000000000002</v>
      </c>
      <c r="IG11" s="202">
        <v>-2.024</v>
      </c>
      <c r="IH11" s="202">
        <v>0.79200000000000004</v>
      </c>
      <c r="II11" s="100">
        <f>SUM(ID11:IH11)</f>
        <v>-704.61299999999994</v>
      </c>
      <c r="IJ11" s="107"/>
      <c r="IK11" s="100">
        <v>-588.07000000000005</v>
      </c>
      <c r="IL11" s="202">
        <v>-11.853</v>
      </c>
      <c r="IM11" s="202">
        <v>-0.76600000000000001</v>
      </c>
      <c r="IN11" s="202">
        <v>-2.0019999999999998</v>
      </c>
      <c r="IO11" s="202">
        <v>0.69899999999999995</v>
      </c>
      <c r="IP11" s="100">
        <f>SUM(IK11:IO11)</f>
        <v>-601.99199999999996</v>
      </c>
      <c r="IR11" s="100">
        <v>-2140.1880000000001</v>
      </c>
      <c r="IT11" s="100">
        <v>-1603.1020000000001</v>
      </c>
    </row>
    <row r="12" spans="1:257" s="132" customFormat="1" ht="3.75" customHeight="1">
      <c r="A12" s="140"/>
      <c r="B12" s="100"/>
      <c r="C12" s="202"/>
      <c r="D12" s="202"/>
      <c r="E12" s="100"/>
      <c r="F12" s="224"/>
      <c r="G12" s="224"/>
      <c r="H12" s="224"/>
      <c r="I12" s="100">
        <f t="shared" si="68"/>
        <v>0</v>
      </c>
      <c r="J12" s="264"/>
      <c r="K12" s="100"/>
      <c r="L12" s="202"/>
      <c r="M12" s="202"/>
      <c r="N12" s="100"/>
      <c r="O12" s="224"/>
      <c r="P12" s="224"/>
      <c r="Q12" s="224"/>
      <c r="R12" s="100">
        <f t="shared" si="69"/>
        <v>0</v>
      </c>
      <c r="S12" s="264"/>
      <c r="T12" s="100"/>
      <c r="U12" s="202"/>
      <c r="V12" s="202"/>
      <c r="W12" s="100"/>
      <c r="X12" s="224"/>
      <c r="Y12" s="224"/>
      <c r="Z12" s="224"/>
      <c r="AA12" s="100"/>
      <c r="AB12" s="264"/>
      <c r="AC12" s="100"/>
      <c r="AD12" s="202"/>
      <c r="AE12" s="202"/>
      <c r="AF12" s="100"/>
      <c r="AG12" s="224"/>
      <c r="AH12" s="224"/>
      <c r="AI12" s="224"/>
      <c r="AJ12" s="100"/>
      <c r="AK12" s="264"/>
      <c r="AL12" s="100"/>
      <c r="AM12" s="202"/>
      <c r="AN12" s="202"/>
      <c r="AO12" s="100"/>
      <c r="AP12" s="224"/>
      <c r="AQ12" s="224"/>
      <c r="AR12" s="224"/>
      <c r="AS12" s="100"/>
      <c r="AT12" s="264"/>
      <c r="AU12" s="100"/>
      <c r="AV12" s="202"/>
      <c r="AW12" s="202"/>
      <c r="AX12" s="100"/>
      <c r="AY12" s="224"/>
      <c r="AZ12" s="224"/>
      <c r="BA12" s="224"/>
      <c r="BB12" s="100"/>
      <c r="BC12" s="264"/>
      <c r="BD12" s="100"/>
      <c r="BE12" s="202"/>
      <c r="BF12" s="202"/>
      <c r="BG12" s="100"/>
      <c r="BH12" s="224"/>
      <c r="BI12" s="224"/>
      <c r="BJ12" s="224"/>
      <c r="BK12" s="100"/>
      <c r="BL12" s="264"/>
      <c r="BM12" s="100"/>
      <c r="BN12" s="202"/>
      <c r="BO12" s="202"/>
      <c r="BP12" s="100"/>
      <c r="BQ12" s="224"/>
      <c r="BR12" s="224"/>
      <c r="BS12" s="224"/>
      <c r="BT12" s="100"/>
      <c r="BU12" s="264"/>
      <c r="BV12" s="100"/>
      <c r="BW12" s="202"/>
      <c r="BX12" s="202"/>
      <c r="BY12" s="100"/>
      <c r="BZ12" s="224"/>
      <c r="CA12" s="224"/>
      <c r="CB12" s="224"/>
      <c r="CC12" s="100"/>
      <c r="CD12" s="264"/>
      <c r="CE12" s="100"/>
      <c r="CF12" s="202"/>
      <c r="CG12" s="202"/>
      <c r="CH12" s="100"/>
      <c r="CI12" s="224"/>
      <c r="CJ12" s="224"/>
      <c r="CK12" s="224"/>
      <c r="CL12" s="100"/>
      <c r="CM12" s="264"/>
      <c r="CN12" s="100"/>
      <c r="CO12" s="202"/>
      <c r="CP12" s="202"/>
      <c r="CQ12" s="100"/>
      <c r="CR12" s="224"/>
      <c r="CS12" s="224"/>
      <c r="CT12" s="224"/>
      <c r="CU12" s="100"/>
      <c r="CV12" s="264"/>
      <c r="CW12" s="100"/>
      <c r="CX12" s="202"/>
      <c r="CY12" s="202"/>
      <c r="CZ12" s="100"/>
      <c r="DA12" s="224"/>
      <c r="DB12" s="224"/>
      <c r="DC12" s="224"/>
      <c r="DD12" s="100"/>
      <c r="DE12" s="264"/>
      <c r="DF12" s="100"/>
      <c r="DG12" s="202"/>
      <c r="DH12" s="202"/>
      <c r="DI12" s="100"/>
      <c r="DJ12" s="224"/>
      <c r="DK12" s="224"/>
      <c r="DL12" s="224"/>
      <c r="DM12" s="100"/>
      <c r="DN12" s="224"/>
      <c r="DO12" s="100"/>
      <c r="DP12" s="202"/>
      <c r="DQ12" s="202"/>
      <c r="DR12" s="100"/>
      <c r="DS12" s="147"/>
      <c r="DT12" s="147"/>
      <c r="DU12" s="225"/>
      <c r="DV12" s="100"/>
      <c r="DW12" s="224"/>
      <c r="DX12" s="100"/>
      <c r="DY12" s="202"/>
      <c r="DZ12" s="202"/>
      <c r="EA12" s="100"/>
      <c r="EB12" s="147"/>
      <c r="EC12" s="147"/>
      <c r="ED12" s="225"/>
      <c r="EE12" s="100"/>
      <c r="EF12" s="146"/>
      <c r="EG12" s="100"/>
      <c r="EH12" s="202"/>
      <c r="EI12" s="202"/>
      <c r="EJ12" s="100"/>
      <c r="EK12" s="147"/>
      <c r="EL12" s="147"/>
      <c r="EM12" s="225"/>
      <c r="EN12" s="100"/>
      <c r="EO12" s="173"/>
      <c r="EP12" s="100"/>
      <c r="EQ12" s="202"/>
      <c r="ER12" s="202"/>
      <c r="ES12" s="100"/>
      <c r="ET12" s="147"/>
      <c r="EU12" s="147"/>
      <c r="EV12" s="225"/>
      <c r="EW12" s="100"/>
      <c r="EX12" s="173"/>
      <c r="EY12" s="100"/>
      <c r="EZ12" s="202"/>
      <c r="FA12" s="202"/>
      <c r="FB12" s="100"/>
      <c r="FC12" s="147"/>
      <c r="FD12" s="147"/>
      <c r="FE12" s="225"/>
      <c r="FF12" s="100"/>
      <c r="FG12" s="173"/>
      <c r="FH12" s="100"/>
      <c r="FI12" s="202"/>
      <c r="FJ12" s="202"/>
      <c r="FK12" s="100"/>
      <c r="FL12" s="147"/>
      <c r="FM12" s="147"/>
      <c r="FN12" s="225"/>
      <c r="FO12" s="100"/>
      <c r="FP12" s="173"/>
      <c r="FQ12" s="100"/>
      <c r="FR12" s="202"/>
      <c r="FS12" s="202"/>
      <c r="FT12" s="100"/>
      <c r="FU12" s="147"/>
      <c r="FV12" s="147"/>
      <c r="FW12" s="225"/>
      <c r="FX12" s="100"/>
      <c r="FY12" s="173"/>
      <c r="FZ12" s="148"/>
      <c r="GA12" s="130"/>
      <c r="GB12" s="143"/>
      <c r="GC12" s="100">
        <f>SUM(FZ12:GB12)</f>
        <v>0</v>
      </c>
      <c r="GD12" s="143"/>
      <c r="GE12" s="143"/>
      <c r="GF12" s="143"/>
      <c r="GG12" s="143"/>
      <c r="GH12" s="100"/>
      <c r="GI12" s="173"/>
      <c r="GJ12" s="148"/>
      <c r="GK12" s="130"/>
      <c r="GL12" s="143"/>
      <c r="GM12" s="100"/>
      <c r="GN12" s="143"/>
      <c r="GO12" s="143"/>
      <c r="GP12" s="143"/>
      <c r="GQ12" s="143"/>
      <c r="GR12" s="100"/>
      <c r="GS12" s="173"/>
      <c r="GT12" s="143"/>
      <c r="GU12" s="143"/>
      <c r="GV12" s="100"/>
      <c r="GW12" s="143"/>
      <c r="GX12" s="143"/>
      <c r="GY12" s="143"/>
      <c r="GZ12" s="143"/>
      <c r="HA12" s="100"/>
      <c r="HB12" s="173"/>
      <c r="HC12" s="143"/>
      <c r="HD12" s="143"/>
      <c r="HE12" s="100"/>
      <c r="HF12" s="143"/>
      <c r="HG12" s="143"/>
      <c r="HH12" s="143"/>
      <c r="HI12" s="143"/>
      <c r="HJ12" s="100"/>
      <c r="HK12" s="173"/>
      <c r="HL12" s="143"/>
      <c r="HM12" s="143"/>
      <c r="HN12" s="100"/>
      <c r="HO12" s="143"/>
      <c r="HP12" s="143"/>
      <c r="HQ12" s="143"/>
      <c r="HR12" s="143"/>
      <c r="HS12" s="100"/>
      <c r="HT12" s="224"/>
      <c r="HU12" s="202"/>
      <c r="HV12" s="202"/>
      <c r="HW12" s="100"/>
      <c r="HX12" s="202"/>
      <c r="HY12" s="202"/>
      <c r="HZ12" s="202"/>
      <c r="IA12" s="202"/>
      <c r="IB12" s="100"/>
      <c r="IC12" s="224"/>
      <c r="ID12" s="100"/>
      <c r="IE12" s="202"/>
      <c r="IF12" s="202"/>
      <c r="IG12" s="202"/>
      <c r="IH12" s="202"/>
      <c r="II12" s="100"/>
      <c r="IJ12" s="224"/>
      <c r="IK12" s="100"/>
      <c r="IL12" s="202"/>
      <c r="IM12" s="202"/>
      <c r="IN12" s="202"/>
      <c r="IO12" s="202"/>
      <c r="IP12" s="100"/>
      <c r="IR12" s="100"/>
      <c r="IT12" s="100"/>
    </row>
    <row r="13" spans="1:257">
      <c r="A13" s="38" t="s">
        <v>71</v>
      </c>
      <c r="B13" s="100">
        <v>833.37999999999965</v>
      </c>
      <c r="C13" s="202">
        <v>7.2739999999999991</v>
      </c>
      <c r="D13" s="202">
        <v>0</v>
      </c>
      <c r="E13" s="100">
        <f t="shared" ref="E13" si="119">B13+C13+D13</f>
        <v>840.65399999999966</v>
      </c>
      <c r="F13" s="202">
        <v>168.96200000000002</v>
      </c>
      <c r="G13" s="202">
        <v>40.256</v>
      </c>
      <c r="H13" s="202">
        <v>-73.548000000000002</v>
      </c>
      <c r="I13" s="100">
        <f t="shared" si="68"/>
        <v>976.32399999999961</v>
      </c>
      <c r="J13" s="265"/>
      <c r="K13" s="100">
        <v>708.66199999999981</v>
      </c>
      <c r="L13" s="202">
        <v>7.2489999999999997</v>
      </c>
      <c r="M13" s="202">
        <v>0</v>
      </c>
      <c r="N13" s="100">
        <f t="shared" ref="N13" si="120">K13+L13+M13</f>
        <v>715.91099999999983</v>
      </c>
      <c r="O13" s="202">
        <v>165.76300000000001</v>
      </c>
      <c r="P13" s="202">
        <v>36.561999999999998</v>
      </c>
      <c r="Q13" s="202">
        <v>-61.758000000000003</v>
      </c>
      <c r="R13" s="100">
        <f t="shared" si="69"/>
        <v>856.47799999999984</v>
      </c>
      <c r="S13" s="265"/>
      <c r="T13" s="100">
        <v>674.99799999999937</v>
      </c>
      <c r="U13" s="202">
        <v>7.4879999999999995</v>
      </c>
      <c r="V13" s="202">
        <v>0</v>
      </c>
      <c r="W13" s="100">
        <f t="shared" ref="W13" si="121">T13+U13+V13</f>
        <v>682.48599999999942</v>
      </c>
      <c r="X13" s="202">
        <v>166.79500000000002</v>
      </c>
      <c r="Y13" s="202">
        <v>37.792000000000002</v>
      </c>
      <c r="Z13" s="202">
        <v>-59.016000000000005</v>
      </c>
      <c r="AA13" s="100">
        <v>828.05699999999933</v>
      </c>
      <c r="AB13" s="265"/>
      <c r="AC13" s="100">
        <v>675.84699999999998</v>
      </c>
      <c r="AD13" s="202">
        <v>7.7170000000000014</v>
      </c>
      <c r="AE13" s="202">
        <v>0</v>
      </c>
      <c r="AF13" s="100">
        <f t="shared" ref="AF13" si="122">AC13+AD13+AE13</f>
        <v>683.56399999999996</v>
      </c>
      <c r="AG13" s="202">
        <v>162.59399999999999</v>
      </c>
      <c r="AH13" s="202">
        <v>39.537999999999997</v>
      </c>
      <c r="AI13" s="202">
        <v>-61.846000000000004</v>
      </c>
      <c r="AJ13" s="100">
        <f>AF13+AG13+AH13+AI13</f>
        <v>823.84999999999991</v>
      </c>
      <c r="AK13" s="265"/>
      <c r="AL13" s="100">
        <v>713.55899999999997</v>
      </c>
      <c r="AM13" s="202">
        <v>7.8479999999999999</v>
      </c>
      <c r="AN13" s="202">
        <v>0</v>
      </c>
      <c r="AO13" s="100">
        <f t="shared" ref="AO13" si="123">AL13+AM13+AN13</f>
        <v>721.40699999999993</v>
      </c>
      <c r="AP13" s="202">
        <v>178.52699999999999</v>
      </c>
      <c r="AQ13" s="202">
        <v>30.866999999999997</v>
      </c>
      <c r="AR13" s="202">
        <v>-72.676000000000002</v>
      </c>
      <c r="AS13" s="100">
        <f>AO13+AP13+AQ13+AR13</f>
        <v>858.12499999999989</v>
      </c>
      <c r="AT13" s="265"/>
      <c r="AU13" s="100">
        <v>606.55000000000018</v>
      </c>
      <c r="AV13" s="202">
        <v>7.3159999999999989</v>
      </c>
      <c r="AW13" s="202">
        <v>0</v>
      </c>
      <c r="AX13" s="100">
        <f t="shared" ref="AX13" si="124">AU13+AV13+AW13</f>
        <v>613.86600000000021</v>
      </c>
      <c r="AY13" s="202">
        <v>177.994</v>
      </c>
      <c r="AZ13" s="202">
        <v>42.819000000000003</v>
      </c>
      <c r="BA13" s="202">
        <v>-63.744000000000007</v>
      </c>
      <c r="BB13" s="100">
        <f>AX13+AY13+AZ13+BA13</f>
        <v>770.93500000000017</v>
      </c>
      <c r="BC13" s="265"/>
      <c r="BD13" s="100">
        <v>622.33500000000026</v>
      </c>
      <c r="BE13" s="202">
        <v>7.1970000000000001</v>
      </c>
      <c r="BF13" s="202">
        <v>0</v>
      </c>
      <c r="BG13" s="100">
        <f t="shared" ref="BG13" si="125">BD13+BE13+BF13</f>
        <v>629.53200000000027</v>
      </c>
      <c r="BH13" s="202">
        <v>187.16900000000001</v>
      </c>
      <c r="BI13" s="202">
        <v>49.202999999999996</v>
      </c>
      <c r="BJ13" s="202">
        <v>-65.427999999999997</v>
      </c>
      <c r="BK13" s="100">
        <f>BG13+BH13+BI13+BJ13</f>
        <v>800.47600000000023</v>
      </c>
      <c r="BL13" s="265"/>
      <c r="BM13" s="100">
        <v>607.01000000000022</v>
      </c>
      <c r="BN13" s="202">
        <v>6.8139999999999992</v>
      </c>
      <c r="BO13" s="202">
        <v>0</v>
      </c>
      <c r="BP13" s="100">
        <f t="shared" ref="BP13" si="126">BM13+BN13+BO13</f>
        <v>613.82400000000018</v>
      </c>
      <c r="BQ13" s="202">
        <v>181.85300000000001</v>
      </c>
      <c r="BR13" s="202">
        <v>40.932000000000002</v>
      </c>
      <c r="BS13" s="202">
        <v>-62.246999999999993</v>
      </c>
      <c r="BT13" s="100">
        <f>BP13+BQ13+BR13+BS13</f>
        <v>774.36200000000019</v>
      </c>
      <c r="BU13" s="265"/>
      <c r="BV13" s="100">
        <v>752.44800000000009</v>
      </c>
      <c r="BW13" s="202">
        <v>6.774</v>
      </c>
      <c r="BX13" s="202">
        <v>0</v>
      </c>
      <c r="BY13" s="100">
        <f t="shared" ref="BY13" si="127">BV13+BW13+BX13</f>
        <v>759.22200000000009</v>
      </c>
      <c r="BZ13" s="202">
        <v>183.87700000000001</v>
      </c>
      <c r="CA13" s="202">
        <v>42.381</v>
      </c>
      <c r="CB13" s="202">
        <v>-74.177999999999997</v>
      </c>
      <c r="CC13" s="100">
        <f>BY13+BZ13+CA13+CB13</f>
        <v>911.30200000000013</v>
      </c>
      <c r="CD13" s="265"/>
      <c r="CE13" s="100">
        <v>672.83399999999983</v>
      </c>
      <c r="CF13" s="202">
        <v>6.7</v>
      </c>
      <c r="CG13" s="202">
        <v>0</v>
      </c>
      <c r="CH13" s="100">
        <f t="shared" ref="CH13" si="128">CE13+CF13+CG13</f>
        <v>679.53399999999988</v>
      </c>
      <c r="CI13" s="202">
        <v>176.55700000000002</v>
      </c>
      <c r="CJ13" s="202">
        <v>41.764000000000003</v>
      </c>
      <c r="CK13" s="202">
        <v>-64.251999999999995</v>
      </c>
      <c r="CL13" s="100">
        <f>CH13+CI13+CJ13+CK13</f>
        <v>833.60299999999995</v>
      </c>
      <c r="CM13" s="265"/>
      <c r="CN13" s="100">
        <v>627.60300000000029</v>
      </c>
      <c r="CO13" s="202">
        <v>6.1159999999999997</v>
      </c>
      <c r="CP13" s="202">
        <v>0</v>
      </c>
      <c r="CQ13" s="100">
        <f t="shared" ref="CQ13" si="129">CN13+CO13+CP13</f>
        <v>633.71900000000028</v>
      </c>
      <c r="CR13" s="202">
        <v>176.10500000000002</v>
      </c>
      <c r="CS13" s="202">
        <v>36.337000000000003</v>
      </c>
      <c r="CT13" s="202">
        <v>-65.614000000000004</v>
      </c>
      <c r="CU13" s="100">
        <f>CQ13+CR13+CS13+CT13</f>
        <v>780.54700000000025</v>
      </c>
      <c r="CV13" s="265"/>
      <c r="CW13" s="100">
        <v>614.24299999999971</v>
      </c>
      <c r="CX13" s="202">
        <v>5.7579999999999991</v>
      </c>
      <c r="CY13" s="202">
        <v>0</v>
      </c>
      <c r="CZ13" s="100">
        <f t="shared" si="81"/>
        <v>620.00099999999975</v>
      </c>
      <c r="DA13" s="202">
        <v>168.947</v>
      </c>
      <c r="DB13" s="202">
        <v>27.036999999999999</v>
      </c>
      <c r="DC13" s="202">
        <v>-57.292000000000002</v>
      </c>
      <c r="DD13" s="100">
        <f>CZ13+DA13+DB13+DC13</f>
        <v>758.69299999999976</v>
      </c>
      <c r="DE13" s="265"/>
      <c r="DF13" s="100">
        <v>672.31</v>
      </c>
      <c r="DG13" s="202">
        <v>5.8390000000000004</v>
      </c>
      <c r="DH13" s="202">
        <v>0</v>
      </c>
      <c r="DI13" s="100">
        <f t="shared" si="82"/>
        <v>678.149</v>
      </c>
      <c r="DJ13" s="202">
        <v>162.548</v>
      </c>
      <c r="DK13" s="202">
        <v>32.869</v>
      </c>
      <c r="DL13" s="202">
        <v>-59.532999999999994</v>
      </c>
      <c r="DM13" s="100">
        <f>DI13+DJ13+DK13+DL13</f>
        <v>814.03300000000002</v>
      </c>
      <c r="DN13" s="107"/>
      <c r="DO13" s="100">
        <v>566.5780000000002</v>
      </c>
      <c r="DP13" s="205">
        <v>5.827</v>
      </c>
      <c r="DQ13" s="205">
        <v>0</v>
      </c>
      <c r="DR13" s="100">
        <f t="shared" si="83"/>
        <v>572.4050000000002</v>
      </c>
      <c r="DS13" s="205">
        <v>162.941</v>
      </c>
      <c r="DT13" s="205">
        <v>25.338000000000001</v>
      </c>
      <c r="DU13" s="205">
        <v>-50.994</v>
      </c>
      <c r="DV13" s="100">
        <f>DR13+DS13+DT13+DU13</f>
        <v>709.69000000000017</v>
      </c>
      <c r="DW13" s="107"/>
      <c r="DX13" s="100">
        <v>508.81299999999987</v>
      </c>
      <c r="DY13" s="205">
        <v>5.4060000000000006</v>
      </c>
      <c r="DZ13" s="205">
        <v>0</v>
      </c>
      <c r="EA13" s="100">
        <f t="shared" si="84"/>
        <v>514.21899999999982</v>
      </c>
      <c r="EB13" s="205">
        <v>157.23399999999998</v>
      </c>
      <c r="EC13" s="205">
        <v>21.860999999999997</v>
      </c>
      <c r="ED13" s="205">
        <v>-42.473000000000006</v>
      </c>
      <c r="EE13" s="100">
        <f>EA13+EB13+EC13+ED13</f>
        <v>650.84099999999978</v>
      </c>
      <c r="EF13" s="107"/>
      <c r="EG13" s="100">
        <v>493.05499999999961</v>
      </c>
      <c r="EH13" s="205">
        <v>5.1659999999999986</v>
      </c>
      <c r="EI13" s="205">
        <v>0</v>
      </c>
      <c r="EJ13" s="100">
        <f t="shared" si="85"/>
        <v>498.22099999999961</v>
      </c>
      <c r="EK13" s="205">
        <v>152.47300000000001</v>
      </c>
      <c r="EL13" s="205">
        <v>18.800999999999998</v>
      </c>
      <c r="EM13" s="205">
        <v>-41.87</v>
      </c>
      <c r="EN13" s="100">
        <f>EJ13+EK13+EL13+EM13</f>
        <v>627.62499999999966</v>
      </c>
      <c r="EO13" s="107"/>
      <c r="EP13" s="100">
        <v>568.98800000000006</v>
      </c>
      <c r="EQ13" s="205">
        <v>5.1539999999999999</v>
      </c>
      <c r="ER13" s="205">
        <v>0</v>
      </c>
      <c r="ES13" s="100">
        <f t="shared" si="86"/>
        <v>574.14200000000005</v>
      </c>
      <c r="ET13" s="205">
        <v>153.673</v>
      </c>
      <c r="EU13" s="205">
        <v>22.459</v>
      </c>
      <c r="EV13" s="205">
        <v>-41.772000000000006</v>
      </c>
      <c r="EW13" s="100">
        <f>ES13+ET13+EU13+EV13</f>
        <v>708.50199999999995</v>
      </c>
      <c r="EX13" s="107"/>
      <c r="EY13" s="100">
        <v>490.3420000000001</v>
      </c>
      <c r="EZ13" s="205">
        <v>4.9499999999999993</v>
      </c>
      <c r="FA13" s="205">
        <v>0</v>
      </c>
      <c r="FB13" s="100">
        <f t="shared" si="87"/>
        <v>495.29200000000009</v>
      </c>
      <c r="FC13" s="205">
        <v>143.727</v>
      </c>
      <c r="FD13" s="205">
        <v>21.792000000000002</v>
      </c>
      <c r="FE13" s="205">
        <v>-42.771000000000001</v>
      </c>
      <c r="FF13" s="100">
        <f>FB13+FC13+FD13+FE13</f>
        <v>618.04000000000019</v>
      </c>
      <c r="FG13" s="107"/>
      <c r="FH13" s="100">
        <v>472.23</v>
      </c>
      <c r="FI13" s="205">
        <v>4.6500000000000004</v>
      </c>
      <c r="FJ13" s="205">
        <v>0</v>
      </c>
      <c r="FK13" s="100">
        <f t="shared" si="88"/>
        <v>476.88</v>
      </c>
      <c r="FL13" s="205">
        <v>143.46600000000001</v>
      </c>
      <c r="FM13" s="205">
        <v>18.994</v>
      </c>
      <c r="FN13" s="205">
        <v>-35.085000000000001</v>
      </c>
      <c r="FO13" s="100">
        <f>FK13+FL13+FM13+FN13</f>
        <v>604.255</v>
      </c>
      <c r="FP13" s="107"/>
      <c r="FQ13" s="100">
        <v>458.3900000000001</v>
      </c>
      <c r="FR13" s="205">
        <v>4.2620000000000005</v>
      </c>
      <c r="FS13" s="205">
        <v>0</v>
      </c>
      <c r="FT13" s="100">
        <f t="shared" si="89"/>
        <v>462.6520000000001</v>
      </c>
      <c r="FU13" s="205">
        <v>130.37</v>
      </c>
      <c r="FV13" s="205">
        <v>16.741999999999997</v>
      </c>
      <c r="FW13" s="205">
        <v>-35.561999999999998</v>
      </c>
      <c r="FX13" s="100">
        <f>FT13+FU13+FV13+FW13</f>
        <v>574.20200000000011</v>
      </c>
      <c r="FY13" s="107"/>
      <c r="FZ13" s="148">
        <f>FZ9+FZ11</f>
        <v>481.0780000000002</v>
      </c>
      <c r="GA13" s="148">
        <f t="shared" ref="GA13:GH13" si="130">GA9+GA11</f>
        <v>58.286999999999978</v>
      </c>
      <c r="GB13" s="139">
        <f t="shared" si="130"/>
        <v>9.5599999999999952</v>
      </c>
      <c r="GC13" s="100">
        <f>GC9+GC11</f>
        <v>548.92499999999995</v>
      </c>
      <c r="GD13" s="139">
        <f t="shared" si="130"/>
        <v>135.17500000000001</v>
      </c>
      <c r="GE13" s="139">
        <f t="shared" si="130"/>
        <v>17.18</v>
      </c>
      <c r="GF13" s="139">
        <f t="shared" si="130"/>
        <v>3.7739999999999996</v>
      </c>
      <c r="GG13" s="139">
        <f t="shared" si="130"/>
        <v>-36.893000000000001</v>
      </c>
      <c r="GH13" s="100">
        <f t="shared" si="130"/>
        <v>668.16100000000029</v>
      </c>
      <c r="GI13" s="107"/>
      <c r="GJ13" s="148">
        <f>GJ9+GJ11</f>
        <v>376.255</v>
      </c>
      <c r="GK13" s="148">
        <f t="shared" ref="GK13:GU13" si="131">GK9+GK11</f>
        <v>51.467999999999989</v>
      </c>
      <c r="GL13" s="139">
        <f t="shared" si="131"/>
        <v>1.8660000000000005</v>
      </c>
      <c r="GM13" s="100">
        <f>GM9+GM11</f>
        <v>429.58900000000017</v>
      </c>
      <c r="GN13" s="139">
        <f t="shared" si="131"/>
        <v>107.87799999999999</v>
      </c>
      <c r="GO13" s="139">
        <f t="shared" si="131"/>
        <v>16.548000000000002</v>
      </c>
      <c r="GP13" s="139">
        <f t="shared" si="131"/>
        <v>2.4379999999999997</v>
      </c>
      <c r="GQ13" s="139">
        <f t="shared" si="131"/>
        <v>-32.841999999999999</v>
      </c>
      <c r="GR13" s="100">
        <f t="shared" si="131"/>
        <v>523.61099999999988</v>
      </c>
      <c r="GS13" s="107"/>
      <c r="GT13" s="156">
        <f t="shared" si="131"/>
        <v>349.01200000000006</v>
      </c>
      <c r="GU13" s="153">
        <f t="shared" si="131"/>
        <v>53.894999999999982</v>
      </c>
      <c r="GV13" s="100">
        <f>GV9+GV11</f>
        <v>402.90700000000004</v>
      </c>
      <c r="GW13" s="160">
        <f t="shared" ref="GW13:HA13" si="132">GW9+GW11</f>
        <v>94.171000000000006</v>
      </c>
      <c r="GX13" s="160">
        <f t="shared" si="132"/>
        <v>15.383999999999999</v>
      </c>
      <c r="GY13" s="160">
        <f t="shared" si="132"/>
        <v>2.5419999999999998</v>
      </c>
      <c r="GZ13" s="160">
        <f t="shared" si="132"/>
        <v>-32.347000000000001</v>
      </c>
      <c r="HA13" s="100">
        <f t="shared" si="132"/>
        <v>482.65700000000015</v>
      </c>
      <c r="HB13" s="107"/>
      <c r="HC13" s="163">
        <f t="shared" ref="HC13:HD13" si="133">HC9+HC11</f>
        <v>331.2360000000001</v>
      </c>
      <c r="HD13" s="160">
        <f t="shared" si="133"/>
        <v>56.645999999999987</v>
      </c>
      <c r="HE13" s="100">
        <f>HE9+HE11</f>
        <v>387.88199999999995</v>
      </c>
      <c r="HF13" s="160">
        <f t="shared" ref="HF13:HJ13" si="134">HF9+HF11</f>
        <v>94.061999999999998</v>
      </c>
      <c r="HG13" s="160">
        <f t="shared" si="134"/>
        <v>14.724</v>
      </c>
      <c r="HH13" s="160">
        <f t="shared" si="134"/>
        <v>2.9440000000000004</v>
      </c>
      <c r="HI13" s="160">
        <f t="shared" si="134"/>
        <v>-29.754000000000001</v>
      </c>
      <c r="HJ13" s="100">
        <f t="shared" si="134"/>
        <v>469.85799999999983</v>
      </c>
      <c r="HK13" s="107"/>
      <c r="HL13" s="163">
        <f t="shared" ref="HL13:HM13" si="135">HL9+HL11</f>
        <v>402.39700000000005</v>
      </c>
      <c r="HM13" s="160">
        <f t="shared" si="135"/>
        <v>49.006000000000014</v>
      </c>
      <c r="HN13" s="100">
        <f>HN9+HN11</f>
        <v>451.40300000000025</v>
      </c>
      <c r="HO13" s="160">
        <f t="shared" ref="HO13:HS13" si="136">HO9+HO11</f>
        <v>88.468999999999994</v>
      </c>
      <c r="HP13" s="160">
        <f t="shared" si="136"/>
        <v>15.31</v>
      </c>
      <c r="HQ13" s="160">
        <f t="shared" si="136"/>
        <v>2.964</v>
      </c>
      <c r="HR13" s="160">
        <f t="shared" si="136"/>
        <v>-36.901999999999994</v>
      </c>
      <c r="HS13" s="100">
        <f t="shared" si="136"/>
        <v>521.24400000000037</v>
      </c>
      <c r="HT13" s="107"/>
      <c r="HU13" s="205">
        <f t="shared" ref="HU13:HV13" si="137">HU9+HU11</f>
        <v>316.21299999999997</v>
      </c>
      <c r="HV13" s="202">
        <f t="shared" si="137"/>
        <v>23.219000000000008</v>
      </c>
      <c r="HW13" s="100">
        <f>HW9+HW11</f>
        <v>339.43200000000002</v>
      </c>
      <c r="HX13" s="202">
        <f t="shared" ref="HX13:IB13" si="138">HX9+HX11</f>
        <v>83.552999999999997</v>
      </c>
      <c r="HY13" s="202">
        <f t="shared" si="138"/>
        <v>13.846</v>
      </c>
      <c r="HZ13" s="202">
        <f t="shared" si="138"/>
        <v>2.3739999999999997</v>
      </c>
      <c r="IA13" s="202">
        <f t="shared" si="138"/>
        <v>-26.152999999999999</v>
      </c>
      <c r="IB13" s="100">
        <f t="shared" si="138"/>
        <v>413.05199999999991</v>
      </c>
      <c r="IC13" s="107"/>
      <c r="ID13" s="100">
        <f>ID9+ID11</f>
        <v>297.34000000000003</v>
      </c>
      <c r="IE13" s="202">
        <v>81.475999999999999</v>
      </c>
      <c r="IF13" s="202">
        <v>13.062999999999999</v>
      </c>
      <c r="IG13" s="202">
        <v>2.4850000000000003</v>
      </c>
      <c r="IH13" s="202">
        <v>-25.965999999999998</v>
      </c>
      <c r="II13" s="100">
        <f t="shared" ref="II13" si="139">II9+II11</f>
        <v>368.39800000000002</v>
      </c>
      <c r="IJ13" s="107"/>
      <c r="IK13" s="100">
        <f>IK9+IK11</f>
        <v>260.96999999999991</v>
      </c>
      <c r="IL13" s="202">
        <f>IL9+IL11</f>
        <v>80.913000000000011</v>
      </c>
      <c r="IM13" s="202">
        <f>IM9+IM11</f>
        <v>13.143000000000001</v>
      </c>
      <c r="IN13" s="202">
        <f>IN9+IN11</f>
        <v>2.1879999999999997</v>
      </c>
      <c r="IO13" s="202">
        <f>IO9+IO11</f>
        <v>-18.143999999999998</v>
      </c>
      <c r="IP13" s="100">
        <f>SUM(IK13:IO13)</f>
        <v>339.06999999999994</v>
      </c>
      <c r="IR13" s="100">
        <f>IR9+IR11</f>
        <v>1210.7869999999998</v>
      </c>
      <c r="IT13" s="100">
        <f>IT9+IT11</f>
        <v>1007.3979999999999</v>
      </c>
    </row>
    <row r="14" spans="1:257" s="132" customFormat="1" ht="3.75" customHeight="1">
      <c r="A14" s="140"/>
      <c r="B14" s="100"/>
      <c r="C14" s="202"/>
      <c r="D14" s="202"/>
      <c r="E14" s="100"/>
      <c r="F14" s="224"/>
      <c r="G14" s="224"/>
      <c r="H14" s="224"/>
      <c r="I14" s="100">
        <f t="shared" si="68"/>
        <v>0</v>
      </c>
      <c r="J14" s="264"/>
      <c r="K14" s="100"/>
      <c r="L14" s="202"/>
      <c r="M14" s="202"/>
      <c r="N14" s="100"/>
      <c r="O14" s="224"/>
      <c r="P14" s="224"/>
      <c r="Q14" s="224"/>
      <c r="R14" s="100">
        <f t="shared" si="69"/>
        <v>0</v>
      </c>
      <c r="S14" s="264"/>
      <c r="T14" s="100"/>
      <c r="U14" s="202"/>
      <c r="V14" s="202"/>
      <c r="W14" s="100"/>
      <c r="X14" s="224"/>
      <c r="Y14" s="224"/>
      <c r="Z14" s="224"/>
      <c r="AA14" s="100"/>
      <c r="AB14" s="264"/>
      <c r="AC14" s="100"/>
      <c r="AD14" s="202"/>
      <c r="AE14" s="202"/>
      <c r="AF14" s="100"/>
      <c r="AG14" s="224"/>
      <c r="AH14" s="224"/>
      <c r="AI14" s="224"/>
      <c r="AJ14" s="100"/>
      <c r="AK14" s="264"/>
      <c r="AL14" s="100"/>
      <c r="AM14" s="202"/>
      <c r="AN14" s="202"/>
      <c r="AO14" s="100"/>
      <c r="AP14" s="224"/>
      <c r="AQ14" s="224"/>
      <c r="AR14" s="224"/>
      <c r="AS14" s="100"/>
      <c r="AT14" s="264"/>
      <c r="AU14" s="100"/>
      <c r="AV14" s="202"/>
      <c r="AW14" s="202"/>
      <c r="AX14" s="100"/>
      <c r="AY14" s="224"/>
      <c r="AZ14" s="224"/>
      <c r="BA14" s="224"/>
      <c r="BB14" s="100"/>
      <c r="BC14" s="264"/>
      <c r="BD14" s="100"/>
      <c r="BE14" s="202"/>
      <c r="BF14" s="202"/>
      <c r="BG14" s="100"/>
      <c r="BH14" s="224"/>
      <c r="BI14" s="224"/>
      <c r="BJ14" s="224"/>
      <c r="BK14" s="100"/>
      <c r="BL14" s="264"/>
      <c r="BM14" s="100"/>
      <c r="BN14" s="202"/>
      <c r="BO14" s="202"/>
      <c r="BP14" s="100"/>
      <c r="BQ14" s="224"/>
      <c r="BR14" s="224"/>
      <c r="BS14" s="224"/>
      <c r="BT14" s="100"/>
      <c r="BU14" s="264"/>
      <c r="BV14" s="100"/>
      <c r="BW14" s="202"/>
      <c r="BX14" s="202"/>
      <c r="BY14" s="100"/>
      <c r="BZ14" s="224"/>
      <c r="CA14" s="224"/>
      <c r="CB14" s="224"/>
      <c r="CC14" s="100"/>
      <c r="CD14" s="264"/>
      <c r="CE14" s="100"/>
      <c r="CF14" s="202"/>
      <c r="CG14" s="202"/>
      <c r="CH14" s="100"/>
      <c r="CI14" s="224"/>
      <c r="CJ14" s="224"/>
      <c r="CK14" s="224"/>
      <c r="CL14" s="100"/>
      <c r="CM14" s="264"/>
      <c r="CN14" s="100"/>
      <c r="CO14" s="202"/>
      <c r="CP14" s="202"/>
      <c r="CQ14" s="100"/>
      <c r="CR14" s="224"/>
      <c r="CS14" s="224"/>
      <c r="CT14" s="224"/>
      <c r="CU14" s="100"/>
      <c r="CV14" s="264"/>
      <c r="CW14" s="100"/>
      <c r="CX14" s="202"/>
      <c r="CY14" s="202"/>
      <c r="CZ14" s="100"/>
      <c r="DA14" s="224"/>
      <c r="DB14" s="224"/>
      <c r="DC14" s="224"/>
      <c r="DD14" s="100"/>
      <c r="DE14" s="264"/>
      <c r="DF14" s="100"/>
      <c r="DG14" s="202"/>
      <c r="DH14" s="202"/>
      <c r="DI14" s="100"/>
      <c r="DJ14" s="224"/>
      <c r="DK14" s="224"/>
      <c r="DL14" s="224"/>
      <c r="DM14" s="100"/>
      <c r="DN14" s="224"/>
      <c r="DO14" s="100"/>
      <c r="DP14" s="202"/>
      <c r="DQ14" s="202"/>
      <c r="DR14" s="100"/>
      <c r="DS14" s="147"/>
      <c r="DT14" s="147"/>
      <c r="DU14" s="225"/>
      <c r="DV14" s="100"/>
      <c r="DW14" s="224"/>
      <c r="DX14" s="100"/>
      <c r="DY14" s="202"/>
      <c r="DZ14" s="202"/>
      <c r="EA14" s="100"/>
      <c r="EB14" s="147"/>
      <c r="EC14" s="147"/>
      <c r="ED14" s="225"/>
      <c r="EE14" s="100"/>
      <c r="EF14" s="146"/>
      <c r="EG14" s="100"/>
      <c r="EH14" s="202"/>
      <c r="EI14" s="202"/>
      <c r="EJ14" s="100"/>
      <c r="EK14" s="147"/>
      <c r="EL14" s="147"/>
      <c r="EM14" s="225"/>
      <c r="EN14" s="100"/>
      <c r="EO14" s="173"/>
      <c r="EP14" s="100"/>
      <c r="EQ14" s="202"/>
      <c r="ER14" s="202"/>
      <c r="ES14" s="100"/>
      <c r="ET14" s="147"/>
      <c r="EU14" s="147"/>
      <c r="EV14" s="225"/>
      <c r="EW14" s="100"/>
      <c r="EX14" s="173"/>
      <c r="EY14" s="100"/>
      <c r="EZ14" s="202"/>
      <c r="FA14" s="202"/>
      <c r="FB14" s="100"/>
      <c r="FC14" s="147"/>
      <c r="FD14" s="147"/>
      <c r="FE14" s="225"/>
      <c r="FF14" s="100"/>
      <c r="FG14" s="173"/>
      <c r="FH14" s="100"/>
      <c r="FI14" s="202"/>
      <c r="FJ14" s="202"/>
      <c r="FK14" s="100"/>
      <c r="FL14" s="147"/>
      <c r="FM14" s="147"/>
      <c r="FN14" s="225"/>
      <c r="FO14" s="100"/>
      <c r="FP14" s="173"/>
      <c r="FQ14" s="100"/>
      <c r="FR14" s="202"/>
      <c r="FS14" s="202"/>
      <c r="FT14" s="100"/>
      <c r="FU14" s="147"/>
      <c r="FV14" s="147"/>
      <c r="FW14" s="225"/>
      <c r="FX14" s="100"/>
      <c r="FY14" s="173"/>
      <c r="FZ14" s="148"/>
      <c r="GA14" s="130"/>
      <c r="GB14" s="143"/>
      <c r="GC14" s="100"/>
      <c r="GD14" s="143"/>
      <c r="GE14" s="143"/>
      <c r="GF14" s="143"/>
      <c r="GG14" s="143"/>
      <c r="GH14" s="100"/>
      <c r="GI14" s="173"/>
      <c r="GJ14" s="148"/>
      <c r="GK14" s="130"/>
      <c r="GL14" s="143"/>
      <c r="GM14" s="100"/>
      <c r="GN14" s="143"/>
      <c r="GO14" s="143"/>
      <c r="GP14" s="143"/>
      <c r="GQ14" s="143"/>
      <c r="GR14" s="100"/>
      <c r="GS14" s="173"/>
      <c r="GT14" s="143"/>
      <c r="GU14" s="143"/>
      <c r="GV14" s="100"/>
      <c r="GW14" s="143"/>
      <c r="GX14" s="143"/>
      <c r="GY14" s="143"/>
      <c r="GZ14" s="143"/>
      <c r="HA14" s="100"/>
      <c r="HB14" s="173"/>
      <c r="HC14" s="143"/>
      <c r="HD14" s="143"/>
      <c r="HE14" s="100"/>
      <c r="HF14" s="143"/>
      <c r="HG14" s="143"/>
      <c r="HH14" s="143"/>
      <c r="HI14" s="143"/>
      <c r="HJ14" s="100"/>
      <c r="HK14" s="173"/>
      <c r="HL14" s="143"/>
      <c r="HM14" s="143"/>
      <c r="HN14" s="100"/>
      <c r="HO14" s="143"/>
      <c r="HP14" s="143"/>
      <c r="HQ14" s="143"/>
      <c r="HR14" s="143"/>
      <c r="HS14" s="100"/>
      <c r="HT14" s="224"/>
      <c r="HU14" s="202"/>
      <c r="HV14" s="202"/>
      <c r="HW14" s="100"/>
      <c r="HX14" s="202"/>
      <c r="HY14" s="202"/>
      <c r="HZ14" s="202"/>
      <c r="IA14" s="202"/>
      <c r="IB14" s="100"/>
      <c r="IC14" s="224"/>
      <c r="ID14" s="100"/>
      <c r="IE14" s="202"/>
      <c r="IF14" s="202"/>
      <c r="IG14" s="202"/>
      <c r="IH14" s="202"/>
      <c r="II14" s="100"/>
      <c r="IJ14" s="224"/>
      <c r="IK14" s="100"/>
      <c r="IL14" s="202"/>
      <c r="IM14" s="202"/>
      <c r="IN14" s="202"/>
      <c r="IO14" s="202"/>
      <c r="IP14" s="100"/>
      <c r="IR14" s="100"/>
      <c r="IT14" s="100"/>
    </row>
    <row r="15" spans="1:257">
      <c r="A15" s="29" t="s">
        <v>70</v>
      </c>
      <c r="B15" s="100">
        <v>-497.23699999999997</v>
      </c>
      <c r="C15" s="202">
        <v>0</v>
      </c>
      <c r="D15" s="202">
        <v>0</v>
      </c>
      <c r="E15" s="100">
        <f t="shared" ref="E15:E20" si="140">B15+C15+D15</f>
        <v>-497.23699999999997</v>
      </c>
      <c r="F15" s="202">
        <v>-79.448999999999998</v>
      </c>
      <c r="G15" s="202">
        <v>-32.128999999999998</v>
      </c>
      <c r="H15" s="202">
        <v>49.048000000000002</v>
      </c>
      <c r="I15" s="100">
        <f t="shared" si="68"/>
        <v>-559.76699999999994</v>
      </c>
      <c r="J15" s="265"/>
      <c r="K15" s="100">
        <v>-434.471</v>
      </c>
      <c r="L15" s="202">
        <v>0</v>
      </c>
      <c r="M15" s="202">
        <v>0</v>
      </c>
      <c r="N15" s="100">
        <f t="shared" ref="N15:N20" si="141">K15+L15+M15</f>
        <v>-434.471</v>
      </c>
      <c r="O15" s="202">
        <v>-76.674999999999997</v>
      </c>
      <c r="P15" s="202">
        <v>-28.309000000000001</v>
      </c>
      <c r="Q15" s="202">
        <v>41.817999999999998</v>
      </c>
      <c r="R15" s="100">
        <f t="shared" si="69"/>
        <v>-497.63700000000006</v>
      </c>
      <c r="S15" s="265"/>
      <c r="T15" s="100">
        <v>-417.77299999999997</v>
      </c>
      <c r="U15" s="202">
        <v>0</v>
      </c>
      <c r="V15" s="202">
        <v>0</v>
      </c>
      <c r="W15" s="100">
        <f t="shared" ref="W15:W20" si="142">T15+U15+V15</f>
        <v>-417.77299999999997</v>
      </c>
      <c r="X15" s="202">
        <v>-74.421000000000006</v>
      </c>
      <c r="Y15" s="202">
        <v>-29.911999999999999</v>
      </c>
      <c r="Z15" s="202">
        <v>42.277999999999999</v>
      </c>
      <c r="AA15" s="100">
        <v>-479.82799999999997</v>
      </c>
      <c r="AB15" s="265"/>
      <c r="AC15" s="100">
        <v>-426.77699999999999</v>
      </c>
      <c r="AD15" s="202">
        <v>0</v>
      </c>
      <c r="AE15" s="202">
        <v>0</v>
      </c>
      <c r="AF15" s="100">
        <f t="shared" ref="AF15:AF20" si="143">AC15+AD15+AE15</f>
        <v>-426.77699999999999</v>
      </c>
      <c r="AG15" s="202">
        <v>-72.710999999999999</v>
      </c>
      <c r="AH15" s="202">
        <v>-33.465000000000003</v>
      </c>
      <c r="AI15" s="202">
        <v>46.402000000000001</v>
      </c>
      <c r="AJ15" s="100">
        <f t="shared" ref="AJ15:AJ20" si="144">AF15+AG15+AH15+AI15</f>
        <v>-486.55099999999999</v>
      </c>
      <c r="AK15" s="265"/>
      <c r="AL15" s="100">
        <v>-486.14299999999997</v>
      </c>
      <c r="AM15" s="202">
        <v>0</v>
      </c>
      <c r="AN15" s="202">
        <v>0</v>
      </c>
      <c r="AO15" s="100">
        <f t="shared" ref="AO15:AO20" si="145">AL15+AM15+AN15</f>
        <v>-486.14299999999997</v>
      </c>
      <c r="AP15" s="202">
        <v>-83.58</v>
      </c>
      <c r="AQ15" s="202">
        <v>-24.48</v>
      </c>
      <c r="AR15" s="202">
        <v>55.697000000000003</v>
      </c>
      <c r="AS15" s="100">
        <f t="shared" ref="AS15:AS20" si="146">AO15+AP15+AQ15+AR15</f>
        <v>-538.50599999999997</v>
      </c>
      <c r="AT15" s="265"/>
      <c r="AU15" s="100">
        <v>-408.92200000000003</v>
      </c>
      <c r="AV15" s="202">
        <v>0</v>
      </c>
      <c r="AW15" s="202">
        <v>0</v>
      </c>
      <c r="AX15" s="100">
        <f t="shared" ref="AX15:AX20" si="147">AU15+AV15+AW15</f>
        <v>-408.92200000000003</v>
      </c>
      <c r="AY15" s="202">
        <v>-82.048000000000002</v>
      </c>
      <c r="AZ15" s="202">
        <v>-34.47</v>
      </c>
      <c r="BA15" s="202">
        <v>50.353000000000002</v>
      </c>
      <c r="BB15" s="100">
        <f t="shared" ref="BB15:BB20" si="148">AX15+AY15+AZ15+BA15</f>
        <v>-475.08700000000005</v>
      </c>
      <c r="BC15" s="265"/>
      <c r="BD15" s="100">
        <v>-404.40599999999995</v>
      </c>
      <c r="BE15" s="202">
        <v>0</v>
      </c>
      <c r="BF15" s="202">
        <v>0</v>
      </c>
      <c r="BG15" s="100">
        <f t="shared" ref="BG15:BG20" si="149">BD15+BE15+BF15</f>
        <v>-404.40599999999995</v>
      </c>
      <c r="BH15" s="202">
        <v>-79.171000000000006</v>
      </c>
      <c r="BI15" s="202">
        <v>-40.542000000000002</v>
      </c>
      <c r="BJ15" s="202">
        <v>52.32</v>
      </c>
      <c r="BK15" s="100">
        <f t="shared" ref="BK15:BK20" si="150">BG15+BH15+BI15+BJ15</f>
        <v>-471.79899999999992</v>
      </c>
      <c r="BL15" s="265"/>
      <c r="BM15" s="100">
        <v>-421.32799999999997</v>
      </c>
      <c r="BN15" s="202">
        <v>0</v>
      </c>
      <c r="BO15" s="202">
        <v>0</v>
      </c>
      <c r="BP15" s="100">
        <f t="shared" ref="BP15:BP20" si="151">BM15+BN15+BO15</f>
        <v>-421.32799999999997</v>
      </c>
      <c r="BQ15" s="202">
        <v>-74.941000000000003</v>
      </c>
      <c r="BR15" s="202">
        <v>-33.421999999999997</v>
      </c>
      <c r="BS15" s="202">
        <v>51.697000000000003</v>
      </c>
      <c r="BT15" s="100">
        <f t="shared" ref="BT15:BT20" si="152">BP15+BQ15+BR15+BS15</f>
        <v>-477.99400000000003</v>
      </c>
      <c r="BU15" s="265"/>
      <c r="BV15" s="100">
        <v>-487.44299999999998</v>
      </c>
      <c r="BW15" s="202">
        <v>0</v>
      </c>
      <c r="BX15" s="202">
        <v>0</v>
      </c>
      <c r="BY15" s="100">
        <f t="shared" ref="BY15:BY20" si="153">BV15+BW15+BX15</f>
        <v>-487.44299999999998</v>
      </c>
      <c r="BZ15" s="202">
        <v>-76.671000000000006</v>
      </c>
      <c r="CA15" s="202">
        <v>-35.633000000000003</v>
      </c>
      <c r="CB15" s="202">
        <v>61.165999999999997</v>
      </c>
      <c r="CC15" s="100">
        <f t="shared" ref="CC15:CC20" si="154">BY15+BZ15+CA15+CB15</f>
        <v>-538.58100000000013</v>
      </c>
      <c r="CD15" s="265"/>
      <c r="CE15" s="100">
        <v>-423.07499999999999</v>
      </c>
      <c r="CF15" s="202">
        <v>0</v>
      </c>
      <c r="CG15" s="202">
        <v>0</v>
      </c>
      <c r="CH15" s="100">
        <f t="shared" ref="CH15:CH20" si="155">CE15+CF15+CG15</f>
        <v>-423.07499999999999</v>
      </c>
      <c r="CI15" s="202">
        <v>-72.334999999999994</v>
      </c>
      <c r="CJ15" s="202">
        <v>-35.584000000000003</v>
      </c>
      <c r="CK15" s="202">
        <v>53.953000000000003</v>
      </c>
      <c r="CL15" s="100">
        <f t="shared" ref="CL15:CL20" si="156">CH15+CI15+CJ15+CK15</f>
        <v>-477.04099999999994</v>
      </c>
      <c r="CM15" s="265"/>
      <c r="CN15" s="100">
        <v>-415.83599999999996</v>
      </c>
      <c r="CO15" s="202">
        <v>0</v>
      </c>
      <c r="CP15" s="202">
        <v>0</v>
      </c>
      <c r="CQ15" s="100">
        <f t="shared" ref="CQ15:CQ20" si="157">CN15+CO15+CP15</f>
        <v>-415.83599999999996</v>
      </c>
      <c r="CR15" s="202">
        <v>-74.927999999999997</v>
      </c>
      <c r="CS15" s="202">
        <v>-30.068000000000001</v>
      </c>
      <c r="CT15" s="202">
        <v>55.835000000000001</v>
      </c>
      <c r="CU15" s="100">
        <f t="shared" ref="CU15:CU20" si="158">CQ15+CR15+CS15+CT15</f>
        <v>-464.99700000000001</v>
      </c>
      <c r="CV15" s="265"/>
      <c r="CW15" s="100">
        <v>-419.904</v>
      </c>
      <c r="CX15" s="202">
        <v>0</v>
      </c>
      <c r="CY15" s="202">
        <v>0</v>
      </c>
      <c r="CZ15" s="100">
        <f t="shared" si="81"/>
        <v>-419.904</v>
      </c>
      <c r="DA15" s="202">
        <v>-64.465999999999994</v>
      </c>
      <c r="DB15" s="202">
        <v>-21.463000000000001</v>
      </c>
      <c r="DC15" s="202">
        <v>49.271000000000001</v>
      </c>
      <c r="DD15" s="100">
        <f t="shared" ref="DD15:DD20" si="159">CZ15+DA15+DB15+DC15</f>
        <v>-456.56200000000001</v>
      </c>
      <c r="DE15" s="265"/>
      <c r="DF15" s="100">
        <v>-437.44899999999996</v>
      </c>
      <c r="DG15" s="202">
        <v>0</v>
      </c>
      <c r="DH15" s="202">
        <v>0</v>
      </c>
      <c r="DI15" s="100">
        <f t="shared" si="82"/>
        <v>-437.44899999999996</v>
      </c>
      <c r="DJ15" s="202">
        <v>-64.096000000000004</v>
      </c>
      <c r="DK15" s="202">
        <v>-26.632999999999999</v>
      </c>
      <c r="DL15" s="202">
        <v>50.454000000000001</v>
      </c>
      <c r="DM15" s="100">
        <f t="shared" ref="DM15:DM20" si="160">DI15+DJ15+DK15+DL15</f>
        <v>-477.72399999999999</v>
      </c>
      <c r="DN15" s="107"/>
      <c r="DO15" s="100">
        <v>-371.74600000000004</v>
      </c>
      <c r="DP15" s="202">
        <v>0</v>
      </c>
      <c r="DQ15" s="202">
        <v>0</v>
      </c>
      <c r="DR15" s="100">
        <f t="shared" si="83"/>
        <v>-371.74600000000004</v>
      </c>
      <c r="DS15" s="202">
        <v>-64.460999999999999</v>
      </c>
      <c r="DT15" s="202">
        <v>-19.638000000000002</v>
      </c>
      <c r="DU15" s="202">
        <v>44.423999999999999</v>
      </c>
      <c r="DV15" s="100">
        <f t="shared" ref="DV15:DV20" si="161">DR15+DS15+DT15+DU15</f>
        <v>-411.42100000000005</v>
      </c>
      <c r="DW15" s="107"/>
      <c r="DX15" s="100">
        <v>-349.50100000000003</v>
      </c>
      <c r="DY15" s="202">
        <v>0</v>
      </c>
      <c r="DZ15" s="202">
        <v>0</v>
      </c>
      <c r="EA15" s="100">
        <f t="shared" si="84"/>
        <v>-349.50100000000003</v>
      </c>
      <c r="EB15" s="202">
        <v>-63.05</v>
      </c>
      <c r="EC15" s="202">
        <v>-16.029</v>
      </c>
      <c r="ED15" s="202">
        <v>36.719000000000001</v>
      </c>
      <c r="EE15" s="100">
        <f t="shared" ref="EE15:EE20" si="162">EA15+EB15+EC15+ED15</f>
        <v>-391.86100000000005</v>
      </c>
      <c r="EF15" s="107"/>
      <c r="EG15" s="100">
        <v>-355.07299999999998</v>
      </c>
      <c r="EH15" s="205">
        <v>0</v>
      </c>
      <c r="EI15" s="205">
        <v>0</v>
      </c>
      <c r="EJ15" s="100">
        <f t="shared" si="85"/>
        <v>-355.07299999999998</v>
      </c>
      <c r="EK15" s="205">
        <v>-61.814</v>
      </c>
      <c r="EL15" s="205">
        <v>-13.866</v>
      </c>
      <c r="EM15" s="205">
        <v>36.838999999999999</v>
      </c>
      <c r="EN15" s="100">
        <f t="shared" ref="EN15:EN20" si="163">EJ15+EK15+EL15+EM15</f>
        <v>-393.91399999999999</v>
      </c>
      <c r="EO15" s="107"/>
      <c r="EP15" s="109">
        <v>-396.12599999999998</v>
      </c>
      <c r="EQ15" s="205">
        <v>0</v>
      </c>
      <c r="ER15" s="205">
        <v>0</v>
      </c>
      <c r="ES15" s="100">
        <f t="shared" si="86"/>
        <v>-396.12599999999998</v>
      </c>
      <c r="ET15" s="205">
        <v>-62.372999999999998</v>
      </c>
      <c r="EU15" s="205">
        <v>-16.253</v>
      </c>
      <c r="EV15" s="205">
        <v>35.564999999999998</v>
      </c>
      <c r="EW15" s="100">
        <f t="shared" ref="EW15:EW20" si="164">ES15+ET15+EU15+EV15</f>
        <v>-439.18699999999995</v>
      </c>
      <c r="EX15" s="107"/>
      <c r="EY15" s="100">
        <v>-347.43299999999999</v>
      </c>
      <c r="EZ15" s="205">
        <v>0</v>
      </c>
      <c r="FA15" s="205">
        <v>0</v>
      </c>
      <c r="FB15" s="100">
        <f t="shared" si="87"/>
        <v>-347.43299999999999</v>
      </c>
      <c r="FC15" s="205">
        <v>-61.762999999999998</v>
      </c>
      <c r="FD15" s="205">
        <v>-16.175000000000001</v>
      </c>
      <c r="FE15" s="205">
        <v>37.689</v>
      </c>
      <c r="FF15" s="100">
        <f t="shared" ref="FF15:FF20" si="165">FB15+FC15+FD15+FE15</f>
        <v>-387.68199999999996</v>
      </c>
      <c r="FG15" s="107"/>
      <c r="FH15" s="100">
        <v>-327.19100000000003</v>
      </c>
      <c r="FI15" s="205">
        <v>0</v>
      </c>
      <c r="FJ15" s="205">
        <v>0</v>
      </c>
      <c r="FK15" s="100">
        <f t="shared" si="88"/>
        <v>-327.19100000000003</v>
      </c>
      <c r="FL15" s="205">
        <v>-61.152000000000001</v>
      </c>
      <c r="FM15" s="205">
        <v>-13.215</v>
      </c>
      <c r="FN15" s="205">
        <v>29.012</v>
      </c>
      <c r="FO15" s="100">
        <f t="shared" ref="FO15:FO20" si="166">FK15+FL15+FM15+FN15</f>
        <v>-372.54599999999999</v>
      </c>
      <c r="FP15" s="107"/>
      <c r="FQ15" s="100">
        <v>-333.34899999999999</v>
      </c>
      <c r="FR15" s="205">
        <v>0</v>
      </c>
      <c r="FS15" s="205">
        <v>0</v>
      </c>
      <c r="FT15" s="100">
        <f t="shared" si="89"/>
        <v>-333.34899999999999</v>
      </c>
      <c r="FU15" s="205">
        <v>-65.754000000000005</v>
      </c>
      <c r="FV15" s="205">
        <v>-11.863</v>
      </c>
      <c r="FW15" s="205">
        <v>29.332000000000001</v>
      </c>
      <c r="FX15" s="100">
        <f t="shared" ref="FX15:FX20" si="167">FT15+FU15+FV15+FW15</f>
        <v>-381.63400000000001</v>
      </c>
      <c r="FY15" s="107"/>
      <c r="FZ15" s="148">
        <v>-293.31200000000001</v>
      </c>
      <c r="GA15" s="148">
        <v>-51.698999999999998</v>
      </c>
      <c r="GB15" s="139">
        <v>-12.706</v>
      </c>
      <c r="GC15" s="100">
        <f>SUM(FZ15:GB15)</f>
        <v>-357.71700000000004</v>
      </c>
      <c r="GD15" s="139">
        <v>-39.052</v>
      </c>
      <c r="GE15" s="139">
        <v>-11.680999999999999</v>
      </c>
      <c r="GF15" s="139">
        <v>0</v>
      </c>
      <c r="GG15" s="139">
        <v>30.236999999999998</v>
      </c>
      <c r="GH15" s="100">
        <f>SUM(GC15:GG15)</f>
        <v>-378.21300000000002</v>
      </c>
      <c r="GI15" s="107"/>
      <c r="GJ15" s="148">
        <v>-263.67599999999999</v>
      </c>
      <c r="GK15" s="148">
        <v>-38.219000000000001</v>
      </c>
      <c r="GL15" s="139">
        <v>-2.5419999999999998</v>
      </c>
      <c r="GM15" s="100">
        <v>-304.43699999999995</v>
      </c>
      <c r="GN15" s="139">
        <v>-32.811999999999998</v>
      </c>
      <c r="GO15" s="139">
        <v>-11.314</v>
      </c>
      <c r="GP15" s="139">
        <v>0</v>
      </c>
      <c r="GQ15" s="139">
        <v>27.273</v>
      </c>
      <c r="GR15" s="100">
        <f>SUM(GM15:GQ15)</f>
        <v>-321.28999999999996</v>
      </c>
      <c r="GS15" s="107"/>
      <c r="GT15" s="139">
        <v>-242.56800000000001</v>
      </c>
      <c r="GU15" s="139">
        <v>-35.106000000000002</v>
      </c>
      <c r="GV15" s="100">
        <v>-277.67400000000004</v>
      </c>
      <c r="GW15" s="139">
        <v>-28.484999999999999</v>
      </c>
      <c r="GX15" s="139">
        <v>-9.2349999999999994</v>
      </c>
      <c r="GY15" s="139">
        <v>0</v>
      </c>
      <c r="GZ15" s="139">
        <v>26.222000000000001</v>
      </c>
      <c r="HA15" s="100">
        <f>SUM(GV15:GZ15)</f>
        <v>-289.17200000000008</v>
      </c>
      <c r="HB15" s="107"/>
      <c r="HC15" s="139">
        <v>-230.36099999999999</v>
      </c>
      <c r="HD15" s="139">
        <v>-31.521999999999998</v>
      </c>
      <c r="HE15" s="100">
        <v>-261.88299999999998</v>
      </c>
      <c r="HF15" s="139">
        <v>-32.344000000000001</v>
      </c>
      <c r="HG15" s="139">
        <v>-11.592000000000001</v>
      </c>
      <c r="HH15" s="139">
        <v>0</v>
      </c>
      <c r="HI15" s="139">
        <v>23.523</v>
      </c>
      <c r="HJ15" s="100">
        <f>SUM(HE15:HI15)</f>
        <v>-282.29599999999994</v>
      </c>
      <c r="HK15" s="107"/>
      <c r="HL15" s="139">
        <v>-258.88200000000001</v>
      </c>
      <c r="HM15" s="139">
        <v>-21.591000000000001</v>
      </c>
      <c r="HN15" s="100">
        <v>-280.47300000000001</v>
      </c>
      <c r="HO15" s="139">
        <v>-29.556999999999999</v>
      </c>
      <c r="HP15" s="139">
        <v>-10.564</v>
      </c>
      <c r="HQ15" s="139">
        <v>0</v>
      </c>
      <c r="HR15" s="139">
        <v>30.113</v>
      </c>
      <c r="HS15" s="100">
        <f>SUM(HN15:HR15)</f>
        <v>-290.48100000000005</v>
      </c>
      <c r="HT15" s="107"/>
      <c r="HU15" s="202">
        <v>-209.80500000000001</v>
      </c>
      <c r="HV15" s="202">
        <v>-8.3249999999999993</v>
      </c>
      <c r="HW15" s="100">
        <v>-218.13</v>
      </c>
      <c r="HX15" s="202">
        <v>-32.167000000000002</v>
      </c>
      <c r="HY15" s="202">
        <v>-9.32</v>
      </c>
      <c r="HZ15" s="202">
        <v>0</v>
      </c>
      <c r="IA15" s="202">
        <v>21.292000000000002</v>
      </c>
      <c r="IB15" s="100">
        <f>SUM(HW15:IA15)</f>
        <v>-238.32500000000002</v>
      </c>
      <c r="IC15" s="107"/>
      <c r="ID15" s="100">
        <v>-200.97800000000001</v>
      </c>
      <c r="IE15" s="202">
        <v>-30.053000000000001</v>
      </c>
      <c r="IF15" s="202">
        <v>-8.4459999999999997</v>
      </c>
      <c r="IG15" s="202">
        <v>0</v>
      </c>
      <c r="IH15" s="202">
        <v>19.588000000000001</v>
      </c>
      <c r="II15" s="100">
        <f>SUM(ID15:IH15)</f>
        <v>-219.88900000000001</v>
      </c>
      <c r="IJ15" s="107"/>
      <c r="IK15" s="100">
        <v>-186.20099999999999</v>
      </c>
      <c r="IL15" s="202">
        <v>-30.695</v>
      </c>
      <c r="IM15" s="202">
        <v>-8.7270000000000003</v>
      </c>
      <c r="IN15" s="202">
        <v>0</v>
      </c>
      <c r="IO15" s="202">
        <v>14.137</v>
      </c>
      <c r="IP15" s="100">
        <f t="shared" ref="IP15:IP20" si="168">SUM(IK15:IO15)</f>
        <v>-211.48599999999999</v>
      </c>
      <c r="IR15" s="100">
        <v>-805.82399999999996</v>
      </c>
      <c r="IT15" s="100">
        <v>-698.52300000000002</v>
      </c>
    </row>
    <row r="16" spans="1:257">
      <c r="A16" s="29" t="s">
        <v>69</v>
      </c>
      <c r="B16" s="100">
        <v>-127.92599999999999</v>
      </c>
      <c r="C16" s="202">
        <v>-5.9610000000000003</v>
      </c>
      <c r="D16" s="202">
        <v>0</v>
      </c>
      <c r="E16" s="100">
        <f t="shared" si="140"/>
        <v>-133.887</v>
      </c>
      <c r="F16" s="202">
        <v>0.879</v>
      </c>
      <c r="G16" s="202">
        <v>-6.5979999999999999</v>
      </c>
      <c r="H16" s="202">
        <v>0</v>
      </c>
      <c r="I16" s="100">
        <f t="shared" si="68"/>
        <v>-139.60600000000002</v>
      </c>
      <c r="J16" s="265"/>
      <c r="K16" s="100">
        <v>-113.217</v>
      </c>
      <c r="L16" s="202">
        <v>-5.32</v>
      </c>
      <c r="M16" s="202">
        <v>0</v>
      </c>
      <c r="N16" s="100">
        <f t="shared" si="141"/>
        <v>-118.53700000000001</v>
      </c>
      <c r="O16" s="202">
        <v>-2.9449999999999998</v>
      </c>
      <c r="P16" s="202">
        <v>-5.8540000000000001</v>
      </c>
      <c r="Q16" s="202">
        <v>0</v>
      </c>
      <c r="R16" s="100">
        <f t="shared" si="69"/>
        <v>-127.336</v>
      </c>
      <c r="S16" s="265"/>
      <c r="T16" s="100">
        <v>-112.15899999999999</v>
      </c>
      <c r="U16" s="202">
        <v>-6.2869999999999999</v>
      </c>
      <c r="V16" s="202">
        <v>0</v>
      </c>
      <c r="W16" s="100">
        <f t="shared" si="142"/>
        <v>-118.446</v>
      </c>
      <c r="X16" s="202">
        <v>-0.47899999999999998</v>
      </c>
      <c r="Y16" s="202">
        <v>-5.9630000000000001</v>
      </c>
      <c r="Z16" s="202">
        <v>0</v>
      </c>
      <c r="AA16" s="100">
        <v>-124.88799999999999</v>
      </c>
      <c r="AB16" s="265"/>
      <c r="AC16" s="100">
        <v>-105.116</v>
      </c>
      <c r="AD16" s="202">
        <v>-5.9470000000000001</v>
      </c>
      <c r="AE16" s="202">
        <v>0</v>
      </c>
      <c r="AF16" s="100">
        <f t="shared" si="143"/>
        <v>-111.063</v>
      </c>
      <c r="AG16" s="202">
        <v>-0.505</v>
      </c>
      <c r="AH16" s="202">
        <v>-6.1040000000000001</v>
      </c>
      <c r="AI16" s="202">
        <v>0</v>
      </c>
      <c r="AJ16" s="100">
        <f t="shared" si="144"/>
        <v>-117.672</v>
      </c>
      <c r="AK16" s="265"/>
      <c r="AL16" s="100">
        <v>-117.46899999999999</v>
      </c>
      <c r="AM16" s="202">
        <v>-6.2530000000000001</v>
      </c>
      <c r="AN16" s="202">
        <v>0</v>
      </c>
      <c r="AO16" s="100">
        <f t="shared" si="145"/>
        <v>-123.72199999999999</v>
      </c>
      <c r="AP16" s="202">
        <v>-0.91</v>
      </c>
      <c r="AQ16" s="202">
        <v>-6.1440000000000001</v>
      </c>
      <c r="AR16" s="202">
        <v>0</v>
      </c>
      <c r="AS16" s="100">
        <f t="shared" si="146"/>
        <v>-130.77599999999998</v>
      </c>
      <c r="AT16" s="265"/>
      <c r="AU16" s="100">
        <v>-106.95800000000001</v>
      </c>
      <c r="AV16" s="202">
        <v>-6.0010000000000003</v>
      </c>
      <c r="AW16" s="202">
        <v>0</v>
      </c>
      <c r="AX16" s="100">
        <f t="shared" si="147"/>
        <v>-112.95900000000002</v>
      </c>
      <c r="AY16" s="202">
        <v>-0.85299999999999998</v>
      </c>
      <c r="AZ16" s="202">
        <v>-5.9989999999999997</v>
      </c>
      <c r="BA16" s="202">
        <v>0</v>
      </c>
      <c r="BB16" s="100">
        <f t="shared" si="148"/>
        <v>-119.81100000000001</v>
      </c>
      <c r="BC16" s="265"/>
      <c r="BD16" s="100">
        <v>-106.864</v>
      </c>
      <c r="BE16" s="202">
        <v>-5.8920000000000003</v>
      </c>
      <c r="BF16" s="202">
        <v>0</v>
      </c>
      <c r="BG16" s="100">
        <f t="shared" si="149"/>
        <v>-112.756</v>
      </c>
      <c r="BH16" s="202">
        <v>-0.58499999999999996</v>
      </c>
      <c r="BI16" s="202">
        <v>-5.7809999999999997</v>
      </c>
      <c r="BJ16" s="202">
        <v>0</v>
      </c>
      <c r="BK16" s="100">
        <f t="shared" si="150"/>
        <v>-119.122</v>
      </c>
      <c r="BL16" s="265"/>
      <c r="BM16" s="100">
        <v>-103.66</v>
      </c>
      <c r="BN16" s="202">
        <v>-5.3819999999999997</v>
      </c>
      <c r="BO16" s="202">
        <v>0</v>
      </c>
      <c r="BP16" s="100">
        <f t="shared" si="151"/>
        <v>-109.042</v>
      </c>
      <c r="BQ16" s="202">
        <v>-0.91900000000000004</v>
      </c>
      <c r="BR16" s="202">
        <v>-6.1779999999999999</v>
      </c>
      <c r="BS16" s="202">
        <v>0</v>
      </c>
      <c r="BT16" s="100">
        <f t="shared" si="152"/>
        <v>-116.139</v>
      </c>
      <c r="BU16" s="265"/>
      <c r="BV16" s="100">
        <v>-122.56500000000001</v>
      </c>
      <c r="BW16" s="202">
        <v>-5.74</v>
      </c>
      <c r="BX16" s="202">
        <v>0</v>
      </c>
      <c r="BY16" s="100">
        <f t="shared" si="153"/>
        <v>-128.30500000000001</v>
      </c>
      <c r="BZ16" s="202">
        <v>-0.745</v>
      </c>
      <c r="CA16" s="202">
        <v>-5.6059999999999999</v>
      </c>
      <c r="CB16" s="202">
        <v>0</v>
      </c>
      <c r="CC16" s="100">
        <f t="shared" si="154"/>
        <v>-134.65600000000001</v>
      </c>
      <c r="CD16" s="265"/>
      <c r="CE16" s="100">
        <v>-100.398</v>
      </c>
      <c r="CF16" s="202">
        <v>-5.3929999999999998</v>
      </c>
      <c r="CG16" s="202">
        <v>0</v>
      </c>
      <c r="CH16" s="100">
        <f t="shared" si="155"/>
        <v>-105.791</v>
      </c>
      <c r="CI16" s="202">
        <v>-0.54800000000000004</v>
      </c>
      <c r="CJ16" s="202">
        <v>-5.7430000000000003</v>
      </c>
      <c r="CK16" s="202">
        <v>0</v>
      </c>
      <c r="CL16" s="100">
        <f t="shared" si="156"/>
        <v>-112.08199999999999</v>
      </c>
      <c r="CM16" s="265"/>
      <c r="CN16" s="100">
        <v>-101.441</v>
      </c>
      <c r="CO16" s="202">
        <v>-4.734</v>
      </c>
      <c r="CP16" s="202">
        <v>0</v>
      </c>
      <c r="CQ16" s="100">
        <f t="shared" si="157"/>
        <v>-106.175</v>
      </c>
      <c r="CR16" s="202">
        <v>-0.53100000000000003</v>
      </c>
      <c r="CS16" s="202">
        <v>-5.4420000000000002</v>
      </c>
      <c r="CT16" s="202">
        <v>0</v>
      </c>
      <c r="CU16" s="100">
        <f t="shared" si="158"/>
        <v>-112.148</v>
      </c>
      <c r="CV16" s="265"/>
      <c r="CW16" s="100">
        <v>-97.588999999999999</v>
      </c>
      <c r="CX16" s="202">
        <v>-4.6900000000000004</v>
      </c>
      <c r="CY16" s="202">
        <v>0</v>
      </c>
      <c r="CZ16" s="100">
        <f t="shared" si="81"/>
        <v>-102.279</v>
      </c>
      <c r="DA16" s="202">
        <v>-0.50800000000000001</v>
      </c>
      <c r="DB16" s="202">
        <v>-5.3209999999999997</v>
      </c>
      <c r="DC16" s="202">
        <v>0</v>
      </c>
      <c r="DD16" s="100">
        <f t="shared" si="159"/>
        <v>-108.10799999999999</v>
      </c>
      <c r="DE16" s="265"/>
      <c r="DF16" s="100">
        <v>-123.74799999999999</v>
      </c>
      <c r="DG16" s="202">
        <v>-4.3819999999999997</v>
      </c>
      <c r="DH16" s="202">
        <v>0</v>
      </c>
      <c r="DI16" s="100">
        <f t="shared" si="82"/>
        <v>-128.13</v>
      </c>
      <c r="DJ16" s="202">
        <v>-0.78500000000000003</v>
      </c>
      <c r="DK16" s="202">
        <v>-4.9489999999999998</v>
      </c>
      <c r="DL16" s="202">
        <v>0</v>
      </c>
      <c r="DM16" s="100">
        <f t="shared" si="160"/>
        <v>-133.864</v>
      </c>
      <c r="DN16" s="107"/>
      <c r="DO16" s="100">
        <v>-91.343000000000004</v>
      </c>
      <c r="DP16" s="202">
        <v>-4.532</v>
      </c>
      <c r="DQ16" s="202">
        <v>0</v>
      </c>
      <c r="DR16" s="100">
        <f t="shared" si="83"/>
        <v>-95.875</v>
      </c>
      <c r="DS16" s="202">
        <v>-0.66300000000000003</v>
      </c>
      <c r="DT16" s="202">
        <v>-3.641</v>
      </c>
      <c r="DU16" s="202">
        <v>0</v>
      </c>
      <c r="DV16" s="100">
        <f t="shared" si="161"/>
        <v>-100.179</v>
      </c>
      <c r="DW16" s="107"/>
      <c r="DX16" s="100">
        <v>-81.292000000000002</v>
      </c>
      <c r="DY16" s="202">
        <v>-4.4290000000000003</v>
      </c>
      <c r="DZ16" s="202">
        <v>0</v>
      </c>
      <c r="EA16" s="100">
        <f t="shared" si="84"/>
        <v>-85.721000000000004</v>
      </c>
      <c r="EB16" s="202">
        <v>-0.41499999999999998</v>
      </c>
      <c r="EC16" s="202">
        <v>-2.8929999999999998</v>
      </c>
      <c r="ED16" s="202">
        <v>0</v>
      </c>
      <c r="EE16" s="100">
        <f t="shared" si="162"/>
        <v>-89.029000000000011</v>
      </c>
      <c r="EF16" s="107"/>
      <c r="EG16" s="100">
        <v>-89.466999999999999</v>
      </c>
      <c r="EH16" s="205">
        <v>-4.5279999999999996</v>
      </c>
      <c r="EI16" s="205">
        <v>0</v>
      </c>
      <c r="EJ16" s="100">
        <f t="shared" si="85"/>
        <v>-93.995000000000005</v>
      </c>
      <c r="EK16" s="205">
        <v>-0.29799999999999999</v>
      </c>
      <c r="EL16" s="205">
        <v>-3.2269999999999999</v>
      </c>
      <c r="EM16" s="205">
        <v>0</v>
      </c>
      <c r="EN16" s="100">
        <f t="shared" si="163"/>
        <v>-97.52000000000001</v>
      </c>
      <c r="EO16" s="107"/>
      <c r="EP16" s="109">
        <v>-108.06099999999999</v>
      </c>
      <c r="EQ16" s="205">
        <v>-5.3040000000000003</v>
      </c>
      <c r="ER16" s="205">
        <v>0</v>
      </c>
      <c r="ES16" s="100">
        <f t="shared" si="86"/>
        <v>-113.36499999999999</v>
      </c>
      <c r="ET16" s="205">
        <v>-0.69899999999999995</v>
      </c>
      <c r="EU16" s="205">
        <v>-3.54</v>
      </c>
      <c r="EV16" s="205">
        <v>2E-3</v>
      </c>
      <c r="EW16" s="100">
        <f t="shared" si="164"/>
        <v>-117.602</v>
      </c>
      <c r="EX16" s="107"/>
      <c r="EY16" s="100">
        <v>-82.817999999999998</v>
      </c>
      <c r="EZ16" s="205">
        <v>-4.0750000000000002</v>
      </c>
      <c r="FA16" s="205">
        <v>0</v>
      </c>
      <c r="FB16" s="100">
        <f t="shared" si="87"/>
        <v>-86.893000000000001</v>
      </c>
      <c r="FC16" s="205">
        <v>-0.83399999999999996</v>
      </c>
      <c r="FD16" s="205">
        <v>-3.242</v>
      </c>
      <c r="FE16" s="205">
        <v>-1E-3</v>
      </c>
      <c r="FF16" s="100">
        <f t="shared" si="165"/>
        <v>-90.970000000000013</v>
      </c>
      <c r="FG16" s="107"/>
      <c r="FH16" s="100">
        <v>-78.417000000000002</v>
      </c>
      <c r="FI16" s="205">
        <v>-3.6669999999999998</v>
      </c>
      <c r="FJ16" s="205">
        <v>0</v>
      </c>
      <c r="FK16" s="100">
        <f t="shared" si="88"/>
        <v>-82.084000000000003</v>
      </c>
      <c r="FL16" s="205">
        <v>-0.60399999999999998</v>
      </c>
      <c r="FM16" s="205">
        <v>-3.7450000000000001</v>
      </c>
      <c r="FN16" s="205">
        <v>0</v>
      </c>
      <c r="FO16" s="100">
        <f t="shared" si="166"/>
        <v>-86.433000000000007</v>
      </c>
      <c r="FP16" s="107"/>
      <c r="FQ16" s="100">
        <v>-86.222000000000008</v>
      </c>
      <c r="FR16" s="205">
        <v>-3.657</v>
      </c>
      <c r="FS16" s="205">
        <v>0</v>
      </c>
      <c r="FT16" s="100">
        <f t="shared" si="89"/>
        <v>-89.879000000000005</v>
      </c>
      <c r="FU16" s="205">
        <v>-0.91500000000000004</v>
      </c>
      <c r="FV16" s="205">
        <v>-2.63</v>
      </c>
      <c r="FW16" s="205">
        <v>0</v>
      </c>
      <c r="FX16" s="100">
        <f t="shared" si="167"/>
        <v>-93.424000000000007</v>
      </c>
      <c r="FY16" s="107"/>
      <c r="FZ16" s="148">
        <v>-84.710999999999999</v>
      </c>
      <c r="GA16" s="148">
        <v>-21.55</v>
      </c>
      <c r="GB16" s="139">
        <v>-6.8330000000000002</v>
      </c>
      <c r="GC16" s="100">
        <f>SUM(FZ16:GB16)</f>
        <v>-113.09399999999999</v>
      </c>
      <c r="GD16" s="139">
        <v>-0.48799999999999999</v>
      </c>
      <c r="GE16" s="139">
        <v>-3.0529999999999999</v>
      </c>
      <c r="GF16" s="139">
        <v>-3.169</v>
      </c>
      <c r="GG16" s="139">
        <v>0</v>
      </c>
      <c r="GH16" s="100">
        <f>SUM(GC16:GG16)</f>
        <v>-119.80399999999999</v>
      </c>
      <c r="GI16" s="107"/>
      <c r="GJ16" s="148">
        <v>-67.323999999999998</v>
      </c>
      <c r="GK16" s="148">
        <v>-11.776</v>
      </c>
      <c r="GL16" s="139">
        <v>-2.0609999999999999</v>
      </c>
      <c r="GM16" s="100">
        <v>-81.161000000000001</v>
      </c>
      <c r="GN16" s="139">
        <v>-0.70799999999999996</v>
      </c>
      <c r="GO16" s="139">
        <v>-2.8919999999999999</v>
      </c>
      <c r="GP16" s="139">
        <v>-3.7160000000000002</v>
      </c>
      <c r="GQ16" s="139">
        <v>0</v>
      </c>
      <c r="GR16" s="100">
        <f>SUM(GM16:GQ16)</f>
        <v>-88.47699999999999</v>
      </c>
      <c r="GS16" s="107"/>
      <c r="GT16" s="139">
        <v>-55.61</v>
      </c>
      <c r="GU16" s="139">
        <v>-11.449</v>
      </c>
      <c r="GV16" s="100">
        <v>-67.058999999999997</v>
      </c>
      <c r="GW16" s="139">
        <v>-0.77200000000000002</v>
      </c>
      <c r="GX16" s="139">
        <v>-4.0110000000000001</v>
      </c>
      <c r="GY16" s="139">
        <v>-3.032</v>
      </c>
      <c r="GZ16" s="139">
        <v>0</v>
      </c>
      <c r="HA16" s="100">
        <f>SUM(GV16:GZ16)</f>
        <v>-74.873999999999995</v>
      </c>
      <c r="HB16" s="107"/>
      <c r="HC16" s="139">
        <v>-52.17</v>
      </c>
      <c r="HD16" s="139">
        <v>-13.680999999999999</v>
      </c>
      <c r="HE16" s="100">
        <v>-65.850999999999999</v>
      </c>
      <c r="HF16" s="139">
        <v>-1.206</v>
      </c>
      <c r="HG16" s="139">
        <v>-1.329</v>
      </c>
      <c r="HH16" s="139">
        <v>-3.0880000000000001</v>
      </c>
      <c r="HI16" s="139">
        <v>0</v>
      </c>
      <c r="HJ16" s="100">
        <f>SUM(HE16:HI16)</f>
        <v>-71.47399999999999</v>
      </c>
      <c r="HK16" s="107"/>
      <c r="HL16" s="139">
        <v>-74.944000000000003</v>
      </c>
      <c r="HM16" s="139">
        <v>-19.152000000000001</v>
      </c>
      <c r="HN16" s="100">
        <v>-94.096000000000004</v>
      </c>
      <c r="HO16" s="139">
        <v>-0.754</v>
      </c>
      <c r="HP16" s="139">
        <v>-2.5470000000000002</v>
      </c>
      <c r="HQ16" s="139">
        <v>-2.613</v>
      </c>
      <c r="HR16" s="139">
        <v>0</v>
      </c>
      <c r="HS16" s="100">
        <f>SUM(HN16:HR16)</f>
        <v>-100.01</v>
      </c>
      <c r="HT16" s="107"/>
      <c r="HU16" s="202">
        <v>-46.927999999999997</v>
      </c>
      <c r="HV16" s="202">
        <v>-9.4670000000000005</v>
      </c>
      <c r="HW16" s="100">
        <v>-56.394999999999996</v>
      </c>
      <c r="HX16" s="202">
        <v>-0.78100000000000003</v>
      </c>
      <c r="HY16" s="202">
        <v>-2.4500000000000002</v>
      </c>
      <c r="HZ16" s="202">
        <v>-2.605</v>
      </c>
      <c r="IA16" s="202">
        <v>0</v>
      </c>
      <c r="IB16" s="100">
        <f>SUM(HW16:IA16)</f>
        <v>-62.230999999999995</v>
      </c>
      <c r="IC16" s="107"/>
      <c r="ID16" s="100">
        <v>-41.771000000000001</v>
      </c>
      <c r="IE16" s="202">
        <v>-0.61599999999999999</v>
      </c>
      <c r="IF16" s="202">
        <v>-2.016</v>
      </c>
      <c r="IG16" s="202">
        <v>-2.306</v>
      </c>
      <c r="IH16" s="202">
        <v>0</v>
      </c>
      <c r="II16" s="100">
        <f>SUM(ID16:IH16)</f>
        <v>-46.708999999999996</v>
      </c>
      <c r="IJ16" s="107"/>
      <c r="IK16" s="100">
        <v>-34.509</v>
      </c>
      <c r="IL16" s="202">
        <v>-0.71</v>
      </c>
      <c r="IM16" s="202">
        <v>-2.39</v>
      </c>
      <c r="IN16" s="202">
        <v>-2.2970000000000002</v>
      </c>
      <c r="IO16" s="202">
        <v>0</v>
      </c>
      <c r="IP16" s="100">
        <f t="shared" si="168"/>
        <v>-39.905999999999999</v>
      </c>
      <c r="IR16" s="100">
        <v>-163.54499999999999</v>
      </c>
      <c r="IT16" s="100">
        <v>-130.381</v>
      </c>
    </row>
    <row r="17" spans="1:254">
      <c r="A17" s="29" t="s">
        <v>68</v>
      </c>
      <c r="B17" s="100">
        <v>-6.74</v>
      </c>
      <c r="C17" s="202">
        <v>0</v>
      </c>
      <c r="D17" s="202">
        <v>0</v>
      </c>
      <c r="E17" s="100">
        <f t="shared" si="140"/>
        <v>-6.74</v>
      </c>
      <c r="F17" s="202">
        <v>-54.817999999999998</v>
      </c>
      <c r="G17" s="202">
        <v>0</v>
      </c>
      <c r="H17" s="202">
        <v>0</v>
      </c>
      <c r="I17" s="100">
        <f t="shared" si="68"/>
        <v>-61.558</v>
      </c>
      <c r="J17" s="265"/>
      <c r="K17" s="100">
        <v>-6.0979999999999999</v>
      </c>
      <c r="L17" s="202">
        <v>0</v>
      </c>
      <c r="M17" s="202">
        <v>0</v>
      </c>
      <c r="N17" s="100">
        <f t="shared" si="141"/>
        <v>-6.0979999999999999</v>
      </c>
      <c r="O17" s="202">
        <v>-60.984999999999999</v>
      </c>
      <c r="P17" s="202">
        <v>0</v>
      </c>
      <c r="Q17" s="202">
        <v>0</v>
      </c>
      <c r="R17" s="100">
        <f t="shared" si="69"/>
        <v>-67.082999999999998</v>
      </c>
      <c r="S17" s="265"/>
      <c r="T17" s="100">
        <v>-5.5209999999999999</v>
      </c>
      <c r="U17" s="202">
        <v>0</v>
      </c>
      <c r="V17" s="202">
        <v>0</v>
      </c>
      <c r="W17" s="100">
        <f t="shared" si="142"/>
        <v>-5.5209999999999999</v>
      </c>
      <c r="X17" s="202">
        <v>-66.974999999999994</v>
      </c>
      <c r="Y17" s="202">
        <v>0</v>
      </c>
      <c r="Z17" s="202">
        <v>0</v>
      </c>
      <c r="AA17" s="100">
        <v>-72.495999999999995</v>
      </c>
      <c r="AB17" s="265"/>
      <c r="AC17" s="100">
        <v>-7.7149999999999999</v>
      </c>
      <c r="AD17" s="202">
        <v>0</v>
      </c>
      <c r="AE17" s="202">
        <v>0</v>
      </c>
      <c r="AF17" s="100">
        <f t="shared" si="143"/>
        <v>-7.7149999999999999</v>
      </c>
      <c r="AG17" s="202">
        <v>-66.872</v>
      </c>
      <c r="AH17" s="202">
        <v>0</v>
      </c>
      <c r="AI17" s="202">
        <v>0</v>
      </c>
      <c r="AJ17" s="100">
        <f t="shared" si="144"/>
        <v>-74.587000000000003</v>
      </c>
      <c r="AK17" s="265"/>
      <c r="AL17" s="100">
        <v>-10.201000000000001</v>
      </c>
      <c r="AM17" s="202">
        <v>0</v>
      </c>
      <c r="AN17" s="202">
        <v>0</v>
      </c>
      <c r="AO17" s="100">
        <f t="shared" si="145"/>
        <v>-10.201000000000001</v>
      </c>
      <c r="AP17" s="202">
        <v>-83.156999999999996</v>
      </c>
      <c r="AQ17" s="202">
        <v>0</v>
      </c>
      <c r="AR17" s="202">
        <v>0</v>
      </c>
      <c r="AS17" s="100">
        <f t="shared" si="146"/>
        <v>-93.358000000000004</v>
      </c>
      <c r="AT17" s="265"/>
      <c r="AU17" s="100">
        <v>-7.2690000000000001</v>
      </c>
      <c r="AV17" s="202">
        <v>0</v>
      </c>
      <c r="AW17" s="202">
        <v>0</v>
      </c>
      <c r="AX17" s="100">
        <f t="shared" si="147"/>
        <v>-7.2690000000000001</v>
      </c>
      <c r="AY17" s="202">
        <v>-85.498000000000005</v>
      </c>
      <c r="AZ17" s="202">
        <v>0</v>
      </c>
      <c r="BA17" s="202">
        <v>0</v>
      </c>
      <c r="BB17" s="100">
        <f t="shared" si="148"/>
        <v>-92.76700000000001</v>
      </c>
      <c r="BC17" s="265"/>
      <c r="BD17" s="100">
        <v>-6.82</v>
      </c>
      <c r="BE17" s="202">
        <v>0</v>
      </c>
      <c r="BF17" s="202">
        <v>0</v>
      </c>
      <c r="BG17" s="100">
        <f t="shared" si="149"/>
        <v>-6.82</v>
      </c>
      <c r="BH17" s="202">
        <v>-78.658000000000001</v>
      </c>
      <c r="BI17" s="202">
        <v>0</v>
      </c>
      <c r="BJ17" s="202">
        <v>0</v>
      </c>
      <c r="BK17" s="100">
        <f t="shared" si="150"/>
        <v>-85.478000000000009</v>
      </c>
      <c r="BL17" s="265"/>
      <c r="BM17" s="100">
        <v>-6.1719999999999997</v>
      </c>
      <c r="BN17" s="202">
        <v>0</v>
      </c>
      <c r="BO17" s="202">
        <v>0</v>
      </c>
      <c r="BP17" s="100">
        <f t="shared" si="151"/>
        <v>-6.1719999999999997</v>
      </c>
      <c r="BQ17" s="202">
        <v>-67.751999999999995</v>
      </c>
      <c r="BR17" s="202">
        <v>0</v>
      </c>
      <c r="BS17" s="202">
        <v>0</v>
      </c>
      <c r="BT17" s="100">
        <f t="shared" si="152"/>
        <v>-73.923999999999992</v>
      </c>
      <c r="BU17" s="265"/>
      <c r="BV17" s="100">
        <v>-5.93</v>
      </c>
      <c r="BW17" s="202">
        <v>0</v>
      </c>
      <c r="BX17" s="202">
        <v>0</v>
      </c>
      <c r="BY17" s="100">
        <f t="shared" si="153"/>
        <v>-5.93</v>
      </c>
      <c r="BZ17" s="202">
        <v>-61.33</v>
      </c>
      <c r="CA17" s="202">
        <v>0</v>
      </c>
      <c r="CB17" s="202">
        <v>0</v>
      </c>
      <c r="CC17" s="100">
        <f t="shared" si="154"/>
        <v>-67.259999999999991</v>
      </c>
      <c r="CD17" s="265"/>
      <c r="CE17" s="100">
        <v>-4.82</v>
      </c>
      <c r="CF17" s="202">
        <v>0</v>
      </c>
      <c r="CG17" s="202">
        <v>0</v>
      </c>
      <c r="CH17" s="100">
        <f t="shared" si="155"/>
        <v>-4.82</v>
      </c>
      <c r="CI17" s="202">
        <v>-64.698999999999998</v>
      </c>
      <c r="CJ17" s="202">
        <v>0</v>
      </c>
      <c r="CK17" s="202">
        <v>0</v>
      </c>
      <c r="CL17" s="100">
        <f t="shared" si="156"/>
        <v>-69.519000000000005</v>
      </c>
      <c r="CM17" s="265"/>
      <c r="CN17" s="100">
        <v>-7.0720000000000001</v>
      </c>
      <c r="CO17" s="202">
        <v>0</v>
      </c>
      <c r="CP17" s="202">
        <v>0</v>
      </c>
      <c r="CQ17" s="100">
        <f t="shared" si="157"/>
        <v>-7.0720000000000001</v>
      </c>
      <c r="CR17" s="202">
        <v>-74.772999999999996</v>
      </c>
      <c r="CS17" s="202">
        <v>0</v>
      </c>
      <c r="CT17" s="202">
        <v>0</v>
      </c>
      <c r="CU17" s="100">
        <f t="shared" si="158"/>
        <v>-81.844999999999999</v>
      </c>
      <c r="CV17" s="265"/>
      <c r="CW17" s="100">
        <v>-4.7249999999999996</v>
      </c>
      <c r="CX17" s="202">
        <v>0</v>
      </c>
      <c r="CY17" s="202">
        <v>0</v>
      </c>
      <c r="CZ17" s="100">
        <f t="shared" si="81"/>
        <v>-4.7249999999999996</v>
      </c>
      <c r="DA17" s="202">
        <v>-70.698999999999998</v>
      </c>
      <c r="DB17" s="202">
        <v>0</v>
      </c>
      <c r="DC17" s="202">
        <v>0</v>
      </c>
      <c r="DD17" s="100">
        <f t="shared" si="159"/>
        <v>-75.423999999999992</v>
      </c>
      <c r="DE17" s="265"/>
      <c r="DF17" s="100">
        <v>-6.032</v>
      </c>
      <c r="DG17" s="202">
        <v>0</v>
      </c>
      <c r="DH17" s="202">
        <v>0</v>
      </c>
      <c r="DI17" s="100">
        <f t="shared" si="82"/>
        <v>-6.032</v>
      </c>
      <c r="DJ17" s="202">
        <v>-69.647999999999996</v>
      </c>
      <c r="DK17" s="202">
        <v>0</v>
      </c>
      <c r="DL17" s="202">
        <v>0</v>
      </c>
      <c r="DM17" s="100">
        <f t="shared" si="160"/>
        <v>-75.679999999999993</v>
      </c>
      <c r="DN17" s="107"/>
      <c r="DO17" s="100">
        <v>-5.1760000000000002</v>
      </c>
      <c r="DP17" s="202">
        <v>0</v>
      </c>
      <c r="DQ17" s="202">
        <v>0</v>
      </c>
      <c r="DR17" s="100">
        <f t="shared" si="83"/>
        <v>-5.1760000000000002</v>
      </c>
      <c r="DS17" s="202">
        <v>-80.914000000000001</v>
      </c>
      <c r="DT17" s="202">
        <v>0</v>
      </c>
      <c r="DU17" s="202">
        <v>0</v>
      </c>
      <c r="DV17" s="100">
        <f t="shared" si="161"/>
        <v>-86.09</v>
      </c>
      <c r="DW17" s="107"/>
      <c r="DX17" s="100">
        <v>-5.1350000000000007</v>
      </c>
      <c r="DY17" s="202">
        <v>0</v>
      </c>
      <c r="DZ17" s="202">
        <v>0</v>
      </c>
      <c r="EA17" s="100">
        <f t="shared" si="84"/>
        <v>-5.1350000000000007</v>
      </c>
      <c r="EB17" s="202">
        <v>-77.027000000000001</v>
      </c>
      <c r="EC17" s="202">
        <v>0</v>
      </c>
      <c r="ED17" s="202">
        <v>0</v>
      </c>
      <c r="EE17" s="100">
        <f t="shared" si="162"/>
        <v>-82.162000000000006</v>
      </c>
      <c r="EF17" s="107"/>
      <c r="EG17" s="100">
        <v>-4.8689999999999998</v>
      </c>
      <c r="EH17" s="205">
        <v>0</v>
      </c>
      <c r="EI17" s="205">
        <v>0</v>
      </c>
      <c r="EJ17" s="100">
        <f t="shared" si="85"/>
        <v>-4.8689999999999998</v>
      </c>
      <c r="EK17" s="205">
        <v>-77.899000000000001</v>
      </c>
      <c r="EL17" s="205">
        <v>0</v>
      </c>
      <c r="EM17" s="205">
        <v>0</v>
      </c>
      <c r="EN17" s="100">
        <f t="shared" si="163"/>
        <v>-82.768000000000001</v>
      </c>
      <c r="EO17" s="107"/>
      <c r="EP17" s="109">
        <v>-7.681</v>
      </c>
      <c r="EQ17" s="205">
        <v>0</v>
      </c>
      <c r="ER17" s="205">
        <v>0</v>
      </c>
      <c r="ES17" s="100">
        <f t="shared" si="86"/>
        <v>-7.681</v>
      </c>
      <c r="ET17" s="205">
        <v>-72.67</v>
      </c>
      <c r="EU17" s="205">
        <v>0</v>
      </c>
      <c r="EV17" s="205">
        <v>0</v>
      </c>
      <c r="EW17" s="100">
        <f t="shared" si="164"/>
        <v>-80.350999999999999</v>
      </c>
      <c r="EX17" s="107"/>
      <c r="EY17" s="100">
        <v>-4.37</v>
      </c>
      <c r="EZ17" s="205">
        <v>0</v>
      </c>
      <c r="FA17" s="205">
        <v>0</v>
      </c>
      <c r="FB17" s="100">
        <f t="shared" si="87"/>
        <v>-4.37</v>
      </c>
      <c r="FC17" s="205">
        <v>-76.215999999999994</v>
      </c>
      <c r="FD17" s="205">
        <v>0</v>
      </c>
      <c r="FE17" s="205">
        <v>0</v>
      </c>
      <c r="FF17" s="100">
        <f t="shared" si="165"/>
        <v>-80.585999999999999</v>
      </c>
      <c r="FG17" s="107"/>
      <c r="FH17" s="100">
        <v>-7.33</v>
      </c>
      <c r="FI17" s="205">
        <v>0</v>
      </c>
      <c r="FJ17" s="205">
        <v>0</v>
      </c>
      <c r="FK17" s="100">
        <f t="shared" si="88"/>
        <v>-7.33</v>
      </c>
      <c r="FL17" s="205">
        <v>-78.432000000000002</v>
      </c>
      <c r="FM17" s="205">
        <v>0</v>
      </c>
      <c r="FN17" s="205">
        <v>0</v>
      </c>
      <c r="FO17" s="100">
        <f t="shared" si="166"/>
        <v>-85.762</v>
      </c>
      <c r="FP17" s="107"/>
      <c r="FQ17" s="100">
        <v>-4.09</v>
      </c>
      <c r="FR17" s="205">
        <v>0</v>
      </c>
      <c r="FS17" s="205">
        <v>0</v>
      </c>
      <c r="FT17" s="100">
        <f t="shared" si="89"/>
        <v>-4.09</v>
      </c>
      <c r="FU17" s="205">
        <v>-74.210999999999999</v>
      </c>
      <c r="FV17" s="205">
        <v>0</v>
      </c>
      <c r="FW17" s="205">
        <v>0</v>
      </c>
      <c r="FX17" s="100">
        <f t="shared" si="167"/>
        <v>-78.301000000000002</v>
      </c>
      <c r="FY17" s="107"/>
      <c r="FZ17" s="148">
        <v>-5.9939999999999998</v>
      </c>
      <c r="GA17" s="148">
        <v>0</v>
      </c>
      <c r="GB17" s="139">
        <v>0</v>
      </c>
      <c r="GC17" s="100">
        <f>SUM(FZ17:GB17)</f>
        <v>-5.9939999999999998</v>
      </c>
      <c r="GD17" s="139">
        <v>-67.183000000000007</v>
      </c>
      <c r="GE17" s="139">
        <v>0</v>
      </c>
      <c r="GF17" s="139">
        <v>0</v>
      </c>
      <c r="GG17" s="139">
        <v>0</v>
      </c>
      <c r="GH17" s="100">
        <f>SUM(GC17:GG17)</f>
        <v>-73.177000000000007</v>
      </c>
      <c r="GI17" s="107"/>
      <c r="GJ17" s="148">
        <v>-2.665</v>
      </c>
      <c r="GK17" s="148">
        <v>0</v>
      </c>
      <c r="GL17" s="139">
        <v>0</v>
      </c>
      <c r="GM17" s="100">
        <v>-2.665</v>
      </c>
      <c r="GN17" s="139">
        <v>-65.438999999999993</v>
      </c>
      <c r="GO17" s="139">
        <v>0</v>
      </c>
      <c r="GP17" s="139">
        <v>0</v>
      </c>
      <c r="GQ17" s="139">
        <v>0</v>
      </c>
      <c r="GR17" s="100">
        <f>SUM(GM17:GQ17)</f>
        <v>-68.103999999999999</v>
      </c>
      <c r="GS17" s="107"/>
      <c r="GT17" s="139">
        <v>-2.706</v>
      </c>
      <c r="GU17" s="139">
        <v>0</v>
      </c>
      <c r="GV17" s="100">
        <v>-2.706</v>
      </c>
      <c r="GW17" s="139">
        <v>-49.97</v>
      </c>
      <c r="GX17" s="139">
        <v>0</v>
      </c>
      <c r="GY17" s="139">
        <v>0</v>
      </c>
      <c r="GZ17" s="139">
        <v>0</v>
      </c>
      <c r="HA17" s="100">
        <f>SUM(GV17:GZ17)</f>
        <v>-52.676000000000002</v>
      </c>
      <c r="HB17" s="107"/>
      <c r="HC17" s="139">
        <v>-1.9139999999999999</v>
      </c>
      <c r="HD17" s="139">
        <v>0</v>
      </c>
      <c r="HE17" s="100">
        <v>-1.9139999999999999</v>
      </c>
      <c r="HF17" s="139">
        <v>-49.06</v>
      </c>
      <c r="HG17" s="139">
        <v>0</v>
      </c>
      <c r="HH17" s="139">
        <v>0</v>
      </c>
      <c r="HI17" s="139">
        <v>0</v>
      </c>
      <c r="HJ17" s="100">
        <f>SUM(HE17:HI17)</f>
        <v>-50.974000000000004</v>
      </c>
      <c r="HK17" s="107"/>
      <c r="HL17" s="139">
        <v>-6.3949999999999996</v>
      </c>
      <c r="HM17" s="139">
        <v>-3.1E-2</v>
      </c>
      <c r="HN17" s="100">
        <v>-6.4259999999999993</v>
      </c>
      <c r="HO17" s="139">
        <v>-51.814</v>
      </c>
      <c r="HP17" s="139">
        <v>0</v>
      </c>
      <c r="HQ17" s="139">
        <v>0</v>
      </c>
      <c r="HR17" s="139">
        <v>0</v>
      </c>
      <c r="HS17" s="100">
        <f>SUM(HN17:HR17)</f>
        <v>-58.24</v>
      </c>
      <c r="HT17" s="107"/>
      <c r="HU17" s="202">
        <v>-2.6179999999999999</v>
      </c>
      <c r="HV17" s="202">
        <v>0</v>
      </c>
      <c r="HW17" s="100">
        <v>-2.6179999999999999</v>
      </c>
      <c r="HX17" s="202">
        <v>-26.434000000000001</v>
      </c>
      <c r="HY17" s="202">
        <v>0</v>
      </c>
      <c r="HZ17" s="202">
        <v>0</v>
      </c>
      <c r="IA17" s="202">
        <v>0</v>
      </c>
      <c r="IB17" s="100">
        <f>SUM(HW17:IA17)</f>
        <v>-29.052</v>
      </c>
      <c r="IC17" s="107"/>
      <c r="ID17" s="100">
        <v>-2.75</v>
      </c>
      <c r="IE17" s="202">
        <v>-41.81</v>
      </c>
      <c r="IF17" s="202">
        <v>0</v>
      </c>
      <c r="IG17" s="202">
        <v>0</v>
      </c>
      <c r="IH17" s="202">
        <v>0</v>
      </c>
      <c r="II17" s="100">
        <f>SUM(ID17:IH17)</f>
        <v>-44.56</v>
      </c>
      <c r="IJ17" s="107"/>
      <c r="IK17" s="100">
        <v>-2.7080000000000002</v>
      </c>
      <c r="IL17" s="202">
        <v>-40.774000000000001</v>
      </c>
      <c r="IM17" s="202">
        <v>0</v>
      </c>
      <c r="IN17" s="202">
        <v>0</v>
      </c>
      <c r="IO17" s="202">
        <v>0</v>
      </c>
      <c r="IP17" s="100">
        <f t="shared" si="168"/>
        <v>-43.481999999999999</v>
      </c>
      <c r="IR17" s="100">
        <v>-190.40700000000001</v>
      </c>
      <c r="IT17" s="100">
        <v>-157.23699999999999</v>
      </c>
    </row>
    <row r="18" spans="1:254">
      <c r="A18" s="131" t="s">
        <v>81</v>
      </c>
      <c r="B18" s="100">
        <v>17.161000000000001</v>
      </c>
      <c r="C18" s="202">
        <v>0</v>
      </c>
      <c r="D18" s="202">
        <v>-1.4109999999999983</v>
      </c>
      <c r="E18" s="100">
        <f t="shared" si="140"/>
        <v>15.750000000000004</v>
      </c>
      <c r="F18" s="202">
        <v>0</v>
      </c>
      <c r="G18" s="202">
        <v>0</v>
      </c>
      <c r="H18" s="202">
        <v>-15.750000000000004</v>
      </c>
      <c r="I18" s="100">
        <f t="shared" si="68"/>
        <v>0</v>
      </c>
      <c r="J18" s="265"/>
      <c r="K18" s="100">
        <v>18.143000000000001</v>
      </c>
      <c r="L18" s="202">
        <v>0</v>
      </c>
      <c r="M18" s="202">
        <v>-1.8059999999999992</v>
      </c>
      <c r="N18" s="100">
        <f t="shared" si="141"/>
        <v>16.337000000000003</v>
      </c>
      <c r="O18" s="202">
        <v>0</v>
      </c>
      <c r="P18" s="202">
        <v>0</v>
      </c>
      <c r="Q18" s="202">
        <v>-16.337000000000003</v>
      </c>
      <c r="R18" s="100">
        <f t="shared" si="69"/>
        <v>0</v>
      </c>
      <c r="S18" s="265"/>
      <c r="T18" s="100">
        <v>17.211000000000002</v>
      </c>
      <c r="U18" s="202">
        <v>0</v>
      </c>
      <c r="V18" s="202">
        <v>-1.2810000000000001</v>
      </c>
      <c r="W18" s="100">
        <f t="shared" si="142"/>
        <v>15.930000000000001</v>
      </c>
      <c r="X18" s="202">
        <v>0</v>
      </c>
      <c r="Y18" s="202">
        <v>0</v>
      </c>
      <c r="Z18" s="202">
        <v>-15.930000000000001</v>
      </c>
      <c r="AA18" s="100">
        <v>0</v>
      </c>
      <c r="AB18" s="265"/>
      <c r="AC18" s="100">
        <v>16.282</v>
      </c>
      <c r="AD18" s="202">
        <v>0</v>
      </c>
      <c r="AE18" s="202">
        <v>-1.5970000000000013</v>
      </c>
      <c r="AF18" s="100">
        <f t="shared" si="143"/>
        <v>14.684999999999999</v>
      </c>
      <c r="AG18" s="202">
        <v>0</v>
      </c>
      <c r="AH18" s="202">
        <v>0</v>
      </c>
      <c r="AI18" s="202">
        <v>-14.684999999999999</v>
      </c>
      <c r="AJ18" s="100">
        <f t="shared" si="144"/>
        <v>0</v>
      </c>
      <c r="AK18" s="265"/>
      <c r="AL18" s="100">
        <v>8.1709999999999496</v>
      </c>
      <c r="AM18" s="202">
        <v>0</v>
      </c>
      <c r="AN18" s="202">
        <v>-1.4919999999999995</v>
      </c>
      <c r="AO18" s="100">
        <f t="shared" si="145"/>
        <v>6.6789999999999505</v>
      </c>
      <c r="AP18" s="202">
        <v>0</v>
      </c>
      <c r="AQ18" s="202">
        <v>0</v>
      </c>
      <c r="AR18" s="202">
        <v>-6.6789999999999505</v>
      </c>
      <c r="AS18" s="100">
        <f t="shared" si="146"/>
        <v>0</v>
      </c>
      <c r="AT18" s="265"/>
      <c r="AU18" s="100">
        <v>22.385000000000005</v>
      </c>
      <c r="AV18" s="202">
        <v>0</v>
      </c>
      <c r="AW18" s="202">
        <v>-1.2709999999999986</v>
      </c>
      <c r="AX18" s="100">
        <f t="shared" si="147"/>
        <v>21.114000000000008</v>
      </c>
      <c r="AY18" s="202">
        <v>0</v>
      </c>
      <c r="AZ18" s="202">
        <v>0</v>
      </c>
      <c r="BA18" s="202">
        <v>-21.114000000000008</v>
      </c>
      <c r="BB18" s="100">
        <f t="shared" si="148"/>
        <v>0</v>
      </c>
      <c r="BC18" s="265"/>
      <c r="BD18" s="100">
        <v>22.004999999999978</v>
      </c>
      <c r="BE18" s="202">
        <v>0</v>
      </c>
      <c r="BF18" s="202">
        <v>-1.1819999999999995</v>
      </c>
      <c r="BG18" s="100">
        <f t="shared" si="149"/>
        <v>20.822999999999979</v>
      </c>
      <c r="BH18" s="202">
        <v>0</v>
      </c>
      <c r="BI18" s="202">
        <v>0</v>
      </c>
      <c r="BJ18" s="202">
        <v>-20.822999999999979</v>
      </c>
      <c r="BK18" s="100">
        <f t="shared" si="150"/>
        <v>0</v>
      </c>
      <c r="BL18" s="265"/>
      <c r="BM18" s="100">
        <v>28.226999999999993</v>
      </c>
      <c r="BN18" s="202">
        <v>0</v>
      </c>
      <c r="BO18" s="202">
        <v>-1.2379999999999998</v>
      </c>
      <c r="BP18" s="100">
        <f t="shared" si="151"/>
        <v>26.988999999999994</v>
      </c>
      <c r="BQ18" s="202">
        <v>0</v>
      </c>
      <c r="BR18" s="202">
        <v>0</v>
      </c>
      <c r="BS18" s="202">
        <v>-26.988999999999994</v>
      </c>
      <c r="BT18" s="100">
        <f t="shared" si="152"/>
        <v>0</v>
      </c>
      <c r="BU18" s="265"/>
      <c r="BV18" s="100">
        <v>32.118999999999993</v>
      </c>
      <c r="BW18" s="202">
        <v>0</v>
      </c>
      <c r="BX18" s="202">
        <v>-0.93699999999999994</v>
      </c>
      <c r="BY18" s="100">
        <f t="shared" si="153"/>
        <v>31.181999999999992</v>
      </c>
      <c r="BZ18" s="202">
        <v>0</v>
      </c>
      <c r="CA18" s="202">
        <v>0</v>
      </c>
      <c r="CB18" s="202">
        <v>-31.181999999999992</v>
      </c>
      <c r="CC18" s="100">
        <f t="shared" si="154"/>
        <v>0</v>
      </c>
      <c r="CD18" s="265"/>
      <c r="CE18" s="100">
        <v>27.625999999999969</v>
      </c>
      <c r="CF18" s="202">
        <v>0</v>
      </c>
      <c r="CG18" s="202">
        <v>-1.095</v>
      </c>
      <c r="CH18" s="100">
        <f t="shared" si="155"/>
        <v>26.53099999999997</v>
      </c>
      <c r="CI18" s="202">
        <v>0</v>
      </c>
      <c r="CJ18" s="202">
        <v>0</v>
      </c>
      <c r="CK18" s="202">
        <v>-26.53099999999997</v>
      </c>
      <c r="CL18" s="100">
        <f t="shared" si="156"/>
        <v>0</v>
      </c>
      <c r="CM18" s="265"/>
      <c r="CN18" s="100">
        <v>21.379000000000005</v>
      </c>
      <c r="CO18" s="202">
        <v>0</v>
      </c>
      <c r="CP18" s="202">
        <v>-1.1079999999999997</v>
      </c>
      <c r="CQ18" s="100">
        <f t="shared" si="157"/>
        <v>20.271000000000004</v>
      </c>
      <c r="CR18" s="202">
        <v>0</v>
      </c>
      <c r="CS18" s="202">
        <v>0</v>
      </c>
      <c r="CT18" s="202">
        <v>-20.271000000000004</v>
      </c>
      <c r="CU18" s="100">
        <f t="shared" si="158"/>
        <v>0</v>
      </c>
      <c r="CV18" s="265"/>
      <c r="CW18" s="100">
        <v>22.518999999999981</v>
      </c>
      <c r="CX18" s="202">
        <v>0</v>
      </c>
      <c r="CY18" s="202">
        <v>-0.88300000000000001</v>
      </c>
      <c r="CZ18" s="100">
        <f t="shared" si="81"/>
        <v>21.635999999999981</v>
      </c>
      <c r="DA18" s="202">
        <v>0</v>
      </c>
      <c r="DB18" s="202">
        <v>0</v>
      </c>
      <c r="DC18" s="202">
        <v>-21.635999999999981</v>
      </c>
      <c r="DD18" s="100">
        <f t="shared" si="159"/>
        <v>0</v>
      </c>
      <c r="DE18" s="265"/>
      <c r="DF18" s="100">
        <v>20.611999999999998</v>
      </c>
      <c r="DG18" s="202">
        <v>0</v>
      </c>
      <c r="DH18" s="202">
        <v>-1.1280000000000001</v>
      </c>
      <c r="DI18" s="100">
        <f t="shared" si="82"/>
        <v>19.483999999999998</v>
      </c>
      <c r="DJ18" s="202">
        <v>0</v>
      </c>
      <c r="DK18" s="202">
        <v>0</v>
      </c>
      <c r="DL18" s="202">
        <v>-19.484000000000002</v>
      </c>
      <c r="DM18" s="100">
        <f t="shared" si="160"/>
        <v>0</v>
      </c>
      <c r="DN18" s="107"/>
      <c r="DO18" s="100">
        <v>13.103000000000012</v>
      </c>
      <c r="DP18" s="202">
        <v>0</v>
      </c>
      <c r="DQ18" s="202">
        <v>-0.96599999999999997</v>
      </c>
      <c r="DR18" s="100">
        <f t="shared" si="83"/>
        <v>12.137000000000013</v>
      </c>
      <c r="DS18" s="202">
        <v>0</v>
      </c>
      <c r="DT18" s="202">
        <v>0</v>
      </c>
      <c r="DU18" s="202">
        <v>-12.138</v>
      </c>
      <c r="DV18" s="100">
        <f t="shared" si="161"/>
        <v>-9.9999999998701128E-4</v>
      </c>
      <c r="DW18" s="107"/>
      <c r="DX18" s="100">
        <v>13.524999999999986</v>
      </c>
      <c r="DY18" s="202">
        <v>0</v>
      </c>
      <c r="DZ18" s="202">
        <v>-0.71899999999999997</v>
      </c>
      <c r="EA18" s="100">
        <f t="shared" si="84"/>
        <v>12.805999999999987</v>
      </c>
      <c r="EB18" s="202">
        <v>0</v>
      </c>
      <c r="EC18" s="202">
        <v>0</v>
      </c>
      <c r="ED18" s="202">
        <v>-12.807</v>
      </c>
      <c r="EE18" s="100">
        <f t="shared" si="162"/>
        <v>-1.0000000000136566E-3</v>
      </c>
      <c r="EF18" s="107"/>
      <c r="EG18" s="100">
        <v>10.527000000000024</v>
      </c>
      <c r="EH18" s="205">
        <v>0</v>
      </c>
      <c r="EI18" s="205">
        <v>-0.49099999999999999</v>
      </c>
      <c r="EJ18" s="100">
        <f t="shared" si="85"/>
        <v>10.036000000000024</v>
      </c>
      <c r="EK18" s="205">
        <v>0</v>
      </c>
      <c r="EL18" s="205">
        <v>0</v>
      </c>
      <c r="EM18" s="205">
        <v>-10.036</v>
      </c>
      <c r="EN18" s="100">
        <f t="shared" si="163"/>
        <v>2.4868995751603507E-14</v>
      </c>
      <c r="EO18" s="107"/>
      <c r="EP18" s="109">
        <v>13.589999999999989</v>
      </c>
      <c r="EQ18" s="205">
        <v>0</v>
      </c>
      <c r="ER18" s="205">
        <v>-0.23699999999999971</v>
      </c>
      <c r="ES18" s="100">
        <f t="shared" si="86"/>
        <v>13.352999999999989</v>
      </c>
      <c r="ET18" s="205">
        <v>0</v>
      </c>
      <c r="EU18" s="205">
        <v>0</v>
      </c>
      <c r="EV18" s="205">
        <v>-13.352999999999989</v>
      </c>
      <c r="EW18" s="100">
        <f t="shared" si="164"/>
        <v>0</v>
      </c>
      <c r="EX18" s="107"/>
      <c r="EY18" s="100">
        <v>6.7929999999999886</v>
      </c>
      <c r="EZ18" s="205">
        <v>0</v>
      </c>
      <c r="FA18" s="205">
        <v>-0.83999999999999919</v>
      </c>
      <c r="FB18" s="100">
        <f t="shared" si="87"/>
        <v>5.9529999999999896</v>
      </c>
      <c r="FC18" s="205">
        <v>0</v>
      </c>
      <c r="FD18" s="205">
        <v>0</v>
      </c>
      <c r="FE18" s="205">
        <v>-5.9529999999999896</v>
      </c>
      <c r="FF18" s="100">
        <f t="shared" si="165"/>
        <v>0</v>
      </c>
      <c r="FG18" s="107"/>
      <c r="FH18" s="100">
        <v>5.263000000000007</v>
      </c>
      <c r="FI18" s="205">
        <v>0</v>
      </c>
      <c r="FJ18" s="205">
        <v>-0.84000000000000052</v>
      </c>
      <c r="FK18" s="100">
        <f t="shared" si="88"/>
        <v>4.4230000000000063</v>
      </c>
      <c r="FL18" s="205">
        <v>0</v>
      </c>
      <c r="FM18" s="205">
        <v>0</v>
      </c>
      <c r="FN18" s="205">
        <v>-4.4230000000000063</v>
      </c>
      <c r="FO18" s="100">
        <f t="shared" si="166"/>
        <v>0</v>
      </c>
      <c r="FP18" s="107"/>
      <c r="FQ18" s="100">
        <v>-5.1329999999999991</v>
      </c>
      <c r="FR18" s="205">
        <v>0</v>
      </c>
      <c r="FS18" s="205">
        <v>-0.5840000000000003</v>
      </c>
      <c r="FT18" s="100">
        <f t="shared" si="89"/>
        <v>-5.7169999999999996</v>
      </c>
      <c r="FU18" s="205">
        <v>0</v>
      </c>
      <c r="FV18" s="205">
        <v>0</v>
      </c>
      <c r="FW18" s="205">
        <v>5.7169999999999996</v>
      </c>
      <c r="FX18" s="100">
        <f t="shared" si="167"/>
        <v>0</v>
      </c>
      <c r="FY18" s="107"/>
      <c r="FZ18" s="148">
        <v>-29.513000000000002</v>
      </c>
      <c r="GA18" s="148">
        <v>-0.30599999999999999</v>
      </c>
      <c r="GB18" s="139">
        <v>0</v>
      </c>
      <c r="GC18" s="100">
        <v>0.97599999999999998</v>
      </c>
      <c r="GD18" s="139">
        <v>0</v>
      </c>
      <c r="GE18" s="139">
        <v>0</v>
      </c>
      <c r="GF18" s="139">
        <v>0</v>
      </c>
      <c r="GG18" s="139">
        <v>29.818999999999999</v>
      </c>
      <c r="GH18" s="100">
        <v>0</v>
      </c>
      <c r="GI18" s="107"/>
      <c r="GJ18" s="148">
        <v>15.831</v>
      </c>
      <c r="GK18" s="148">
        <v>2.5590000000000002</v>
      </c>
      <c r="GL18" s="139">
        <v>0</v>
      </c>
      <c r="GM18" s="100">
        <v>14.890000000000018</v>
      </c>
      <c r="GN18" s="139">
        <v>0</v>
      </c>
      <c r="GO18" s="139">
        <v>0</v>
      </c>
      <c r="GP18" s="139">
        <v>0</v>
      </c>
      <c r="GQ18" s="139">
        <v>-18.39</v>
      </c>
      <c r="GR18" s="100">
        <v>0</v>
      </c>
      <c r="GS18" s="107"/>
      <c r="GT18" s="139">
        <v>6.2270000000000003</v>
      </c>
      <c r="GU18" s="139">
        <v>1.1719999999999999</v>
      </c>
      <c r="GV18" s="100">
        <v>7.8179999999999996</v>
      </c>
      <c r="GW18" s="139">
        <v>0</v>
      </c>
      <c r="GX18" s="139">
        <v>0</v>
      </c>
      <c r="GY18" s="139">
        <v>0</v>
      </c>
      <c r="GZ18" s="139">
        <v>-7.399</v>
      </c>
      <c r="HA18" s="100">
        <v>0</v>
      </c>
      <c r="HB18" s="107"/>
      <c r="HC18" s="139">
        <v>10.95</v>
      </c>
      <c r="HD18" s="139">
        <v>0.93500000000000005</v>
      </c>
      <c r="HE18" s="100">
        <v>6.181</v>
      </c>
      <c r="HF18" s="139">
        <v>0</v>
      </c>
      <c r="HG18" s="139">
        <v>0</v>
      </c>
      <c r="HH18" s="139">
        <v>0</v>
      </c>
      <c r="HI18" s="139">
        <v>-11.885</v>
      </c>
      <c r="HJ18" s="100">
        <v>0</v>
      </c>
      <c r="HK18" s="107"/>
      <c r="HL18" s="139">
        <v>6.399</v>
      </c>
      <c r="HM18" s="139">
        <v>0</v>
      </c>
      <c r="HN18" s="100">
        <v>7.3540000000000001</v>
      </c>
      <c r="HO18" s="139">
        <v>0</v>
      </c>
      <c r="HP18" s="139">
        <v>0</v>
      </c>
      <c r="HQ18" s="139">
        <v>0</v>
      </c>
      <c r="HR18" s="139">
        <v>-6.399</v>
      </c>
      <c r="HS18" s="100">
        <v>0</v>
      </c>
      <c r="HT18" s="107"/>
      <c r="HU18" s="202">
        <v>16.628</v>
      </c>
      <c r="HV18" s="202">
        <v>0</v>
      </c>
      <c r="HW18" s="100">
        <v>17.936999999999994</v>
      </c>
      <c r="HX18" s="202">
        <v>0</v>
      </c>
      <c r="HY18" s="202">
        <v>0</v>
      </c>
      <c r="HZ18" s="202">
        <v>0</v>
      </c>
      <c r="IA18" s="202">
        <v>-16.628</v>
      </c>
      <c r="IB18" s="100">
        <v>0</v>
      </c>
      <c r="IC18" s="107"/>
      <c r="ID18" s="100">
        <v>9.93</v>
      </c>
      <c r="IE18" s="202">
        <v>0</v>
      </c>
      <c r="IF18" s="202">
        <v>0</v>
      </c>
      <c r="IG18" s="202">
        <v>0</v>
      </c>
      <c r="IH18" s="202">
        <v>-9.93</v>
      </c>
      <c r="II18" s="100">
        <v>0</v>
      </c>
      <c r="IJ18" s="107"/>
      <c r="IK18" s="100">
        <v>7.173</v>
      </c>
      <c r="IL18" s="202">
        <v>0</v>
      </c>
      <c r="IM18" s="202">
        <v>0</v>
      </c>
      <c r="IN18" s="202">
        <v>0</v>
      </c>
      <c r="IO18" s="202">
        <v>-7.173</v>
      </c>
      <c r="IP18" s="100">
        <f t="shared" si="168"/>
        <v>0</v>
      </c>
      <c r="IR18" s="100">
        <v>0</v>
      </c>
      <c r="IT18" s="100">
        <v>0</v>
      </c>
    </row>
    <row r="19" spans="1:254">
      <c r="A19" s="39" t="s">
        <v>67</v>
      </c>
      <c r="B19" s="100">
        <v>8.3260000000000005</v>
      </c>
      <c r="C19" s="202">
        <v>4.0000000000000001E-3</v>
      </c>
      <c r="D19" s="202">
        <v>0</v>
      </c>
      <c r="E19" s="100">
        <f t="shared" si="140"/>
        <v>8.33</v>
      </c>
      <c r="F19" s="202">
        <v>-9.9969999999999999</v>
      </c>
      <c r="G19" s="202">
        <v>-0.214</v>
      </c>
      <c r="H19" s="202">
        <v>-1.3859999999999999</v>
      </c>
      <c r="I19" s="100">
        <f t="shared" si="68"/>
        <v>-3.2669999999999995</v>
      </c>
      <c r="J19" s="265"/>
      <c r="K19" s="100">
        <v>7.234</v>
      </c>
      <c r="L19" s="202">
        <v>0</v>
      </c>
      <c r="M19" s="202">
        <v>0</v>
      </c>
      <c r="N19" s="100">
        <f t="shared" si="141"/>
        <v>7.234</v>
      </c>
      <c r="O19" s="202">
        <v>-1.018</v>
      </c>
      <c r="P19" s="202">
        <v>8.9999999999999993E-3</v>
      </c>
      <c r="Q19" s="202">
        <v>-1.3859999999999999</v>
      </c>
      <c r="R19" s="100">
        <f t="shared" si="69"/>
        <v>4.8390000000000004</v>
      </c>
      <c r="S19" s="265"/>
      <c r="T19" s="100">
        <v>6.5190000000000001</v>
      </c>
      <c r="U19" s="202">
        <v>1E-3</v>
      </c>
      <c r="V19" s="202">
        <v>0</v>
      </c>
      <c r="W19" s="100">
        <f t="shared" si="142"/>
        <v>6.5200000000000005</v>
      </c>
      <c r="X19" s="202">
        <v>-0.23699999999999999</v>
      </c>
      <c r="Y19" s="202">
        <v>0.36599999999999999</v>
      </c>
      <c r="Z19" s="202">
        <v>-0.51100000000000001</v>
      </c>
      <c r="AA19" s="100">
        <v>6.1379999999999999</v>
      </c>
      <c r="AB19" s="265"/>
      <c r="AC19" s="100">
        <v>-8.5809999999999995</v>
      </c>
      <c r="AD19" s="202">
        <v>2E-3</v>
      </c>
      <c r="AE19" s="202">
        <v>0</v>
      </c>
      <c r="AF19" s="100">
        <f t="shared" si="143"/>
        <v>-8.5789999999999988</v>
      </c>
      <c r="AG19" s="202">
        <v>3.3149999999999999</v>
      </c>
      <c r="AH19" s="202">
        <v>1.6E-2</v>
      </c>
      <c r="AI19" s="202">
        <v>-2.2610000000000001</v>
      </c>
      <c r="AJ19" s="100">
        <f t="shared" si="144"/>
        <v>-7.5089999999999995</v>
      </c>
      <c r="AK19" s="265"/>
      <c r="AL19" s="100">
        <v>-7.6879999999999997</v>
      </c>
      <c r="AM19" s="202">
        <v>2.3E-2</v>
      </c>
      <c r="AN19" s="202">
        <v>0</v>
      </c>
      <c r="AO19" s="100">
        <f t="shared" si="145"/>
        <v>-7.665</v>
      </c>
      <c r="AP19" s="202">
        <v>-4.0650000000000004</v>
      </c>
      <c r="AQ19" s="202">
        <v>2E-3</v>
      </c>
      <c r="AR19" s="202">
        <v>-1.3859999999999999</v>
      </c>
      <c r="AS19" s="100">
        <f t="shared" si="146"/>
        <v>-13.113999999999999</v>
      </c>
      <c r="AT19" s="265"/>
      <c r="AU19" s="100">
        <v>4.5469999999999997</v>
      </c>
      <c r="AV19" s="202">
        <v>1.6E-2</v>
      </c>
      <c r="AW19" s="202">
        <v>0</v>
      </c>
      <c r="AX19" s="100">
        <f t="shared" si="147"/>
        <v>4.5629999999999997</v>
      </c>
      <c r="AY19" s="202">
        <v>-0.40899999999999997</v>
      </c>
      <c r="AZ19" s="202">
        <v>9.9000000000000005E-2</v>
      </c>
      <c r="BA19" s="202">
        <v>-1.3859999999999999</v>
      </c>
      <c r="BB19" s="100">
        <f t="shared" si="148"/>
        <v>2.867</v>
      </c>
      <c r="BC19" s="265"/>
      <c r="BD19" s="100">
        <v>0.20400000000000007</v>
      </c>
      <c r="BE19" s="202">
        <v>2E-3</v>
      </c>
      <c r="BF19" s="202">
        <v>0</v>
      </c>
      <c r="BG19" s="100">
        <f t="shared" si="149"/>
        <v>0.20600000000000007</v>
      </c>
      <c r="BH19" s="202">
        <v>0.68700000000000006</v>
      </c>
      <c r="BI19" s="202">
        <v>6.5000000000000002E-2</v>
      </c>
      <c r="BJ19" s="202">
        <v>-1.3859999999999999</v>
      </c>
      <c r="BK19" s="100">
        <f t="shared" si="150"/>
        <v>-0.42799999999999971</v>
      </c>
      <c r="BL19" s="265"/>
      <c r="BM19" s="100">
        <v>23.112000000000002</v>
      </c>
      <c r="BN19" s="202">
        <v>1.7000000000000001E-2</v>
      </c>
      <c r="BO19" s="202">
        <v>0</v>
      </c>
      <c r="BP19" s="100">
        <f t="shared" si="151"/>
        <v>23.129000000000001</v>
      </c>
      <c r="BQ19" s="202">
        <v>2.7949999999999999</v>
      </c>
      <c r="BR19" s="202">
        <v>0</v>
      </c>
      <c r="BS19" s="202">
        <v>-1.3859999999999999</v>
      </c>
      <c r="BT19" s="100">
        <f t="shared" si="152"/>
        <v>24.538</v>
      </c>
      <c r="BU19" s="265"/>
      <c r="BV19" s="100">
        <v>6.7160000000000002</v>
      </c>
      <c r="BW19" s="202">
        <v>3.0000000000000001E-3</v>
      </c>
      <c r="BX19" s="202">
        <v>0</v>
      </c>
      <c r="BY19" s="100">
        <f t="shared" si="153"/>
        <v>6.7190000000000003</v>
      </c>
      <c r="BZ19" s="202">
        <v>1.659</v>
      </c>
      <c r="CA19" s="202">
        <v>7.0000000000000001E-3</v>
      </c>
      <c r="CB19" s="202">
        <v>-1.3859999999999999</v>
      </c>
      <c r="CC19" s="100">
        <f t="shared" si="154"/>
        <v>6.9989999999999997</v>
      </c>
      <c r="CD19" s="265"/>
      <c r="CE19" s="100">
        <v>3.66</v>
      </c>
      <c r="CF19" s="202">
        <v>-1E-3</v>
      </c>
      <c r="CG19" s="202">
        <v>0</v>
      </c>
      <c r="CH19" s="100">
        <f t="shared" si="155"/>
        <v>3.6590000000000003</v>
      </c>
      <c r="CI19" s="202">
        <v>3.089</v>
      </c>
      <c r="CJ19" s="202">
        <v>5.0999999999999997E-2</v>
      </c>
      <c r="CK19" s="202">
        <v>-1.385</v>
      </c>
      <c r="CL19" s="100">
        <f t="shared" si="156"/>
        <v>5.4140000000000006</v>
      </c>
      <c r="CM19" s="265"/>
      <c r="CN19" s="100">
        <v>8.0679999999999996</v>
      </c>
      <c r="CO19" s="202">
        <v>2E-3</v>
      </c>
      <c r="CP19" s="202">
        <v>0</v>
      </c>
      <c r="CQ19" s="100">
        <f t="shared" si="157"/>
        <v>8.07</v>
      </c>
      <c r="CR19" s="202">
        <v>5.8319999999999999</v>
      </c>
      <c r="CS19" s="202">
        <v>9.0999999999999998E-2</v>
      </c>
      <c r="CT19" s="202">
        <v>-1.387</v>
      </c>
      <c r="CU19" s="100">
        <f t="shared" si="158"/>
        <v>12.606</v>
      </c>
      <c r="CV19" s="265"/>
      <c r="CW19" s="100">
        <v>6.07</v>
      </c>
      <c r="CX19" s="202">
        <v>1E-3</v>
      </c>
      <c r="CY19" s="202">
        <v>0</v>
      </c>
      <c r="CZ19" s="100">
        <f t="shared" si="81"/>
        <v>6.0710000000000006</v>
      </c>
      <c r="DA19" s="202">
        <v>1.3959999999999999</v>
      </c>
      <c r="DB19" s="202">
        <v>1E-3</v>
      </c>
      <c r="DC19" s="202">
        <v>-1.3859999999999999</v>
      </c>
      <c r="DD19" s="100">
        <f t="shared" si="159"/>
        <v>6.0820000000000007</v>
      </c>
      <c r="DE19" s="265"/>
      <c r="DF19" s="100">
        <v>5.7570000000000006</v>
      </c>
      <c r="DG19" s="202">
        <v>1E-3</v>
      </c>
      <c r="DH19" s="202">
        <v>0</v>
      </c>
      <c r="DI19" s="100">
        <f t="shared" si="82"/>
        <v>5.7580000000000009</v>
      </c>
      <c r="DJ19" s="202">
        <v>0.751</v>
      </c>
      <c r="DK19" s="202">
        <v>-2E-3</v>
      </c>
      <c r="DL19" s="202">
        <v>-1.3859999999999999</v>
      </c>
      <c r="DM19" s="100">
        <f t="shared" si="160"/>
        <v>5.1210000000000013</v>
      </c>
      <c r="DN19" s="107"/>
      <c r="DO19" s="100">
        <v>10.57</v>
      </c>
      <c r="DP19" s="202">
        <v>1.2E-2</v>
      </c>
      <c r="DQ19" s="202">
        <v>0</v>
      </c>
      <c r="DR19" s="100">
        <f t="shared" si="83"/>
        <v>10.582000000000001</v>
      </c>
      <c r="DS19" s="202">
        <v>1.238</v>
      </c>
      <c r="DT19" s="202">
        <v>5.0000000000000001E-3</v>
      </c>
      <c r="DU19" s="202">
        <v>-1.3859999999999999</v>
      </c>
      <c r="DV19" s="100">
        <f t="shared" si="161"/>
        <v>10.439000000000002</v>
      </c>
      <c r="DW19" s="107"/>
      <c r="DX19" s="100">
        <v>73.381</v>
      </c>
      <c r="DY19" s="202">
        <v>2.4E-2</v>
      </c>
      <c r="DZ19" s="202">
        <v>0</v>
      </c>
      <c r="EA19" s="100">
        <f t="shared" si="84"/>
        <v>73.405000000000001</v>
      </c>
      <c r="EB19" s="202">
        <v>1.635</v>
      </c>
      <c r="EC19" s="202">
        <v>-0.16</v>
      </c>
      <c r="ED19" s="202">
        <v>-1.385</v>
      </c>
      <c r="EE19" s="100">
        <f t="shared" si="162"/>
        <v>73.495000000000005</v>
      </c>
      <c r="EF19" s="107"/>
      <c r="EG19" s="100">
        <v>8.4079999999999995</v>
      </c>
      <c r="EH19" s="205">
        <v>1.4999999999999999E-2</v>
      </c>
      <c r="EI19" s="205">
        <v>0</v>
      </c>
      <c r="EJ19" s="100">
        <f t="shared" si="85"/>
        <v>8.423</v>
      </c>
      <c r="EK19" s="205">
        <v>2.173</v>
      </c>
      <c r="EL19" s="205">
        <v>0.16300000000000001</v>
      </c>
      <c r="EM19" s="205">
        <v>-1.3859999999999999</v>
      </c>
      <c r="EN19" s="100">
        <f t="shared" si="163"/>
        <v>9.3730000000000011</v>
      </c>
      <c r="EO19" s="107"/>
      <c r="EP19" s="109">
        <v>10.782</v>
      </c>
      <c r="EQ19" s="205">
        <v>0.32200000000000001</v>
      </c>
      <c r="ER19" s="205">
        <v>0</v>
      </c>
      <c r="ES19" s="100">
        <f t="shared" si="86"/>
        <v>11.103999999999999</v>
      </c>
      <c r="ET19" s="205">
        <v>2.536</v>
      </c>
      <c r="EU19" s="205">
        <v>0.01</v>
      </c>
      <c r="EV19" s="205">
        <v>-1.387</v>
      </c>
      <c r="EW19" s="100">
        <f t="shared" si="164"/>
        <v>12.262999999999998</v>
      </c>
      <c r="EX19" s="107"/>
      <c r="EY19" s="100">
        <v>11.448</v>
      </c>
      <c r="EZ19" s="205">
        <v>0.20100000000000001</v>
      </c>
      <c r="FA19" s="205">
        <v>0</v>
      </c>
      <c r="FB19" s="100">
        <f t="shared" si="87"/>
        <v>11.649000000000001</v>
      </c>
      <c r="FC19" s="205">
        <v>2.1429999999999998</v>
      </c>
      <c r="FD19" s="205">
        <v>0.23599999999999999</v>
      </c>
      <c r="FE19" s="205">
        <v>-0.71799999999999997</v>
      </c>
      <c r="FF19" s="100">
        <f t="shared" si="165"/>
        <v>13.310000000000002</v>
      </c>
      <c r="FG19" s="107"/>
      <c r="FH19" s="100">
        <v>15.696</v>
      </c>
      <c r="FI19" s="205">
        <v>0.11700000000000001</v>
      </c>
      <c r="FJ19" s="205">
        <v>0</v>
      </c>
      <c r="FK19" s="100">
        <f t="shared" si="88"/>
        <v>15.813000000000001</v>
      </c>
      <c r="FL19" s="205">
        <v>1.8540000000000001</v>
      </c>
      <c r="FM19" s="205">
        <v>0.11600000000000001</v>
      </c>
      <c r="FN19" s="205">
        <v>-1.72</v>
      </c>
      <c r="FO19" s="100">
        <f t="shared" si="166"/>
        <v>16.063000000000002</v>
      </c>
      <c r="FP19" s="107"/>
      <c r="FQ19" s="100">
        <v>-6.9370000000000003</v>
      </c>
      <c r="FR19" s="205">
        <v>0.10199999999999999</v>
      </c>
      <c r="FS19" s="205">
        <v>0</v>
      </c>
      <c r="FT19" s="100">
        <f t="shared" si="89"/>
        <v>-6.835</v>
      </c>
      <c r="FU19" s="205">
        <v>-1.694</v>
      </c>
      <c r="FV19" s="205">
        <v>-0.105</v>
      </c>
      <c r="FW19" s="205">
        <v>-1.7190000000000001</v>
      </c>
      <c r="FX19" s="100">
        <f t="shared" si="167"/>
        <v>-10.353</v>
      </c>
      <c r="FY19" s="107"/>
      <c r="FZ19" s="148">
        <v>-18.239000000000001</v>
      </c>
      <c r="GA19" s="148">
        <v>9.4629999999999992</v>
      </c>
      <c r="GB19" s="139">
        <v>-6.7160000000000002</v>
      </c>
      <c r="GC19" s="100">
        <f>SUM(FZ19:GB19)</f>
        <v>-15.492000000000001</v>
      </c>
      <c r="GD19" s="139">
        <v>-26.605</v>
      </c>
      <c r="GE19" s="139">
        <v>-8.1000000000000003E-2</v>
      </c>
      <c r="GF19" s="139">
        <v>0.104</v>
      </c>
      <c r="GG19" s="139">
        <v>-2.391</v>
      </c>
      <c r="GH19" s="100">
        <f>SUM(GC19:GG19)</f>
        <v>-44.465000000000003</v>
      </c>
      <c r="GI19" s="107"/>
      <c r="GJ19" s="148">
        <v>8.327</v>
      </c>
      <c r="GK19" s="148">
        <v>35.545000000000002</v>
      </c>
      <c r="GL19" s="139">
        <v>-11.39</v>
      </c>
      <c r="GM19" s="100">
        <v>32.481999999999999</v>
      </c>
      <c r="GN19" s="139">
        <v>16.620999999999999</v>
      </c>
      <c r="GO19" s="139">
        <v>-4.5999999999999999E-2</v>
      </c>
      <c r="GP19" s="139">
        <v>-0.30199999999999999</v>
      </c>
      <c r="GQ19" s="139">
        <v>-2.3380000000000001</v>
      </c>
      <c r="GR19" s="100">
        <f>SUM(GM19:GQ19)</f>
        <v>46.416999999999994</v>
      </c>
      <c r="GS19" s="107"/>
      <c r="GT19" s="139">
        <v>10.99</v>
      </c>
      <c r="GU19" s="139">
        <v>2.9129999999999998</v>
      </c>
      <c r="GV19" s="100">
        <v>13.903</v>
      </c>
      <c r="GW19" s="139">
        <v>-5.6580000000000004</v>
      </c>
      <c r="GX19" s="139">
        <v>-3.5999999999999997E-2</v>
      </c>
      <c r="GY19" s="139">
        <v>0.104</v>
      </c>
      <c r="GZ19" s="139">
        <v>-2.3359999999999999</v>
      </c>
      <c r="HA19" s="100">
        <f>SUM(GV19:GZ19)</f>
        <v>5.9770000000000003</v>
      </c>
      <c r="HB19" s="107"/>
      <c r="HC19" s="139">
        <v>20.614999999999998</v>
      </c>
      <c r="HD19" s="139">
        <v>2.99</v>
      </c>
      <c r="HE19" s="100">
        <v>23.604999999999997</v>
      </c>
      <c r="HF19" s="139">
        <v>-2.4340000000000002</v>
      </c>
      <c r="HG19" s="139">
        <v>-2.5000000000000001E-2</v>
      </c>
      <c r="HH19" s="139">
        <v>0.10199999999999999</v>
      </c>
      <c r="HI19" s="139">
        <v>-2.3359999999999999</v>
      </c>
      <c r="HJ19" s="100">
        <f>SUM(HE19:HI19)</f>
        <v>18.911999999999999</v>
      </c>
      <c r="HK19" s="107"/>
      <c r="HL19" s="139">
        <v>20.425999999999998</v>
      </c>
      <c r="HM19" s="139">
        <v>0.68700000000000006</v>
      </c>
      <c r="HN19" s="100">
        <v>21.113</v>
      </c>
      <c r="HO19" s="139">
        <v>2.3879999999999999</v>
      </c>
      <c r="HP19" s="139">
        <v>0</v>
      </c>
      <c r="HQ19" s="139">
        <v>0.13900000000000001</v>
      </c>
      <c r="HR19" s="139">
        <v>-1.2829999999999999</v>
      </c>
      <c r="HS19" s="100">
        <f>SUM(HN19:HR19)</f>
        <v>22.356999999999996</v>
      </c>
      <c r="HT19" s="107"/>
      <c r="HU19" s="202">
        <v>8.2850000000000001</v>
      </c>
      <c r="HV19" s="202">
        <v>0.31900000000000001</v>
      </c>
      <c r="HW19" s="100">
        <v>8.604000000000001</v>
      </c>
      <c r="HX19" s="202">
        <v>3.0619999999999998</v>
      </c>
      <c r="HY19" s="202">
        <v>0</v>
      </c>
      <c r="HZ19" s="202">
        <v>0.223</v>
      </c>
      <c r="IA19" s="202">
        <v>-1.284</v>
      </c>
      <c r="IB19" s="100">
        <f>SUM(HW19:IA19)</f>
        <v>10.605</v>
      </c>
      <c r="IC19" s="107"/>
      <c r="ID19" s="100">
        <v>10.114000000000001</v>
      </c>
      <c r="IE19" s="202">
        <v>4.0659999999999998</v>
      </c>
      <c r="IF19" s="202">
        <v>0</v>
      </c>
      <c r="IG19" s="202">
        <v>0.312</v>
      </c>
      <c r="IH19" s="202">
        <v>-1.284</v>
      </c>
      <c r="II19" s="100">
        <f>SUM(ID19:IH19)</f>
        <v>13.207999999999998</v>
      </c>
      <c r="IJ19" s="107"/>
      <c r="IK19" s="100">
        <v>15.994</v>
      </c>
      <c r="IL19" s="202">
        <v>1.502</v>
      </c>
      <c r="IM19" s="202">
        <v>0</v>
      </c>
      <c r="IN19" s="202">
        <v>0.14000000000000001</v>
      </c>
      <c r="IO19" s="202">
        <v>-1.284</v>
      </c>
      <c r="IP19" s="100">
        <f t="shared" si="168"/>
        <v>16.352</v>
      </c>
      <c r="IR19" s="100">
        <v>13.569000000000001</v>
      </c>
      <c r="IT19" s="100">
        <v>11.818</v>
      </c>
    </row>
    <row r="20" spans="1:254">
      <c r="A20" s="29" t="s">
        <v>66</v>
      </c>
      <c r="B20" s="101">
        <v>-606.41599999999983</v>
      </c>
      <c r="C20" s="6">
        <v>-5.9570000000000007</v>
      </c>
      <c r="D20" s="6">
        <v>-1.4109999999999983</v>
      </c>
      <c r="E20" s="101">
        <f t="shared" si="140"/>
        <v>-613.78399999999976</v>
      </c>
      <c r="F20" s="6">
        <v>-143.38499999999999</v>
      </c>
      <c r="G20" s="6">
        <v>-38.940999999999995</v>
      </c>
      <c r="H20" s="6">
        <v>31.912000000000003</v>
      </c>
      <c r="I20" s="100">
        <f t="shared" si="68"/>
        <v>-764.19799999999975</v>
      </c>
      <c r="J20" s="265"/>
      <c r="K20" s="101">
        <v>-528.40899999999999</v>
      </c>
      <c r="L20" s="6">
        <v>-5.32</v>
      </c>
      <c r="M20" s="6">
        <v>-1.8059999999999992</v>
      </c>
      <c r="N20" s="101">
        <f t="shared" si="141"/>
        <v>-535.53500000000008</v>
      </c>
      <c r="O20" s="6">
        <v>-141.62299999999999</v>
      </c>
      <c r="P20" s="6">
        <v>-34.154000000000003</v>
      </c>
      <c r="Q20" s="6">
        <v>24.094999999999995</v>
      </c>
      <c r="R20" s="100">
        <f t="shared" si="69"/>
        <v>-687.2170000000001</v>
      </c>
      <c r="S20" s="265"/>
      <c r="T20" s="101">
        <v>-511.72299999999984</v>
      </c>
      <c r="U20" s="6">
        <v>-6.2859999999999996</v>
      </c>
      <c r="V20" s="6">
        <v>-1.2810000000000001</v>
      </c>
      <c r="W20" s="101">
        <f t="shared" si="142"/>
        <v>-519.28999999999974</v>
      </c>
      <c r="X20" s="6">
        <v>-142.11199999999999</v>
      </c>
      <c r="Y20" s="6">
        <v>-35.509</v>
      </c>
      <c r="Z20" s="6">
        <v>25.837</v>
      </c>
      <c r="AA20" s="100">
        <v>-671.07399999999973</v>
      </c>
      <c r="AB20" s="265"/>
      <c r="AC20" s="101">
        <v>-531.90699999999993</v>
      </c>
      <c r="AD20" s="6">
        <v>-5.9450000000000003</v>
      </c>
      <c r="AE20" s="6">
        <v>-1.5970000000000013</v>
      </c>
      <c r="AF20" s="101">
        <f t="shared" si="143"/>
        <v>-539.44899999999996</v>
      </c>
      <c r="AG20" s="6">
        <v>-136.773</v>
      </c>
      <c r="AH20" s="6">
        <v>-39.553000000000004</v>
      </c>
      <c r="AI20" s="6">
        <v>29.456000000000003</v>
      </c>
      <c r="AJ20" s="100">
        <f t="shared" si="144"/>
        <v>-686.31899999999996</v>
      </c>
      <c r="AK20" s="265"/>
      <c r="AL20" s="101">
        <v>-613.33000000000015</v>
      </c>
      <c r="AM20" s="6">
        <v>-6.23</v>
      </c>
      <c r="AN20" s="6">
        <v>-1.4919999999999995</v>
      </c>
      <c r="AO20" s="101">
        <f t="shared" si="145"/>
        <v>-621.05200000000013</v>
      </c>
      <c r="AP20" s="6">
        <v>-171.71199999999999</v>
      </c>
      <c r="AQ20" s="6">
        <v>-30.622000000000003</v>
      </c>
      <c r="AR20" s="6">
        <v>47.632000000000048</v>
      </c>
      <c r="AS20" s="100">
        <f t="shared" si="146"/>
        <v>-775.75400000000002</v>
      </c>
      <c r="AT20" s="265"/>
      <c r="AU20" s="101">
        <v>-496.21699999999998</v>
      </c>
      <c r="AV20" s="6">
        <v>-5.9850000000000003</v>
      </c>
      <c r="AW20" s="6">
        <v>-1.2709999999999986</v>
      </c>
      <c r="AX20" s="101">
        <f t="shared" si="147"/>
        <v>-503.47300000000001</v>
      </c>
      <c r="AY20" s="6">
        <v>-168.80799999999999</v>
      </c>
      <c r="AZ20" s="6">
        <v>-40.370000000000005</v>
      </c>
      <c r="BA20" s="6">
        <v>27.852999999999994</v>
      </c>
      <c r="BB20" s="100">
        <f t="shared" si="148"/>
        <v>-684.798</v>
      </c>
      <c r="BC20" s="265"/>
      <c r="BD20" s="101">
        <v>-495.88100000000003</v>
      </c>
      <c r="BE20" s="6">
        <v>-5.8900000000000006</v>
      </c>
      <c r="BF20" s="6">
        <v>-1.1819999999999995</v>
      </c>
      <c r="BG20" s="101">
        <f t="shared" si="149"/>
        <v>-502.95300000000003</v>
      </c>
      <c r="BH20" s="6">
        <v>-157.72699999999998</v>
      </c>
      <c r="BI20" s="6">
        <v>-46.258000000000003</v>
      </c>
      <c r="BJ20" s="6">
        <v>30.111000000000022</v>
      </c>
      <c r="BK20" s="100">
        <f t="shared" si="150"/>
        <v>-676.82700000000011</v>
      </c>
      <c r="BL20" s="265"/>
      <c r="BM20" s="101">
        <v>-479.82100000000008</v>
      </c>
      <c r="BN20" s="6">
        <v>-5.3649999999999993</v>
      </c>
      <c r="BO20" s="6">
        <v>-1.2379999999999998</v>
      </c>
      <c r="BP20" s="101">
        <f t="shared" si="151"/>
        <v>-486.42400000000009</v>
      </c>
      <c r="BQ20" s="6">
        <v>-140.81700000000001</v>
      </c>
      <c r="BR20" s="6">
        <v>-39.599999999999994</v>
      </c>
      <c r="BS20" s="6">
        <v>23.32200000000001</v>
      </c>
      <c r="BT20" s="100">
        <f t="shared" si="152"/>
        <v>-643.51900000000012</v>
      </c>
      <c r="BU20" s="265"/>
      <c r="BV20" s="101">
        <v>-577.10299999999995</v>
      </c>
      <c r="BW20" s="6">
        <v>-5.7370000000000001</v>
      </c>
      <c r="BX20" s="6">
        <v>-0.93699999999999994</v>
      </c>
      <c r="BY20" s="101">
        <f t="shared" si="153"/>
        <v>-583.77699999999993</v>
      </c>
      <c r="BZ20" s="6">
        <v>-137.08700000000002</v>
      </c>
      <c r="CA20" s="6">
        <v>-41.232000000000006</v>
      </c>
      <c r="CB20" s="6">
        <v>28.598000000000006</v>
      </c>
      <c r="CC20" s="100">
        <f t="shared" si="154"/>
        <v>-733.49799999999993</v>
      </c>
      <c r="CD20" s="265"/>
      <c r="CE20" s="101">
        <v>-497.00700000000006</v>
      </c>
      <c r="CF20" s="6">
        <v>-5.3940000000000001</v>
      </c>
      <c r="CG20" s="6">
        <v>-1.095</v>
      </c>
      <c r="CH20" s="101">
        <f t="shared" si="155"/>
        <v>-503.49600000000009</v>
      </c>
      <c r="CI20" s="6">
        <v>-134.49299999999999</v>
      </c>
      <c r="CJ20" s="6">
        <v>-41.276000000000003</v>
      </c>
      <c r="CK20" s="6">
        <v>26.037000000000031</v>
      </c>
      <c r="CL20" s="100">
        <f t="shared" si="156"/>
        <v>-653.22799999999995</v>
      </c>
      <c r="CM20" s="265"/>
      <c r="CN20" s="101">
        <v>-494.90200000000004</v>
      </c>
      <c r="CO20" s="6">
        <v>-4.7320000000000002</v>
      </c>
      <c r="CP20" s="6">
        <v>-1.1079999999999997</v>
      </c>
      <c r="CQ20" s="101">
        <f t="shared" si="157"/>
        <v>-500.74200000000008</v>
      </c>
      <c r="CR20" s="6">
        <v>-144.4</v>
      </c>
      <c r="CS20" s="6">
        <v>-35.419000000000004</v>
      </c>
      <c r="CT20" s="6">
        <v>34.176999999999992</v>
      </c>
      <c r="CU20" s="100">
        <f t="shared" si="158"/>
        <v>-646.38400000000001</v>
      </c>
      <c r="CV20" s="265"/>
      <c r="CW20" s="101">
        <v>-493.62899999999996</v>
      </c>
      <c r="CX20" s="6">
        <v>-4.6890000000000001</v>
      </c>
      <c r="CY20" s="6">
        <v>-0.88300000000000001</v>
      </c>
      <c r="CZ20" s="101">
        <f t="shared" si="81"/>
        <v>-499.20099999999996</v>
      </c>
      <c r="DA20" s="6">
        <v>-134.27700000000002</v>
      </c>
      <c r="DB20" s="6">
        <v>-26.782999999999998</v>
      </c>
      <c r="DC20" s="6">
        <v>26.24900000000002</v>
      </c>
      <c r="DD20" s="100">
        <f t="shared" si="159"/>
        <v>-634.01199999999994</v>
      </c>
      <c r="DE20" s="265"/>
      <c r="DF20" s="101">
        <v>-540.86</v>
      </c>
      <c r="DG20" s="6">
        <v>-4.3809999999999993</v>
      </c>
      <c r="DH20" s="6">
        <v>-1.1280000000000001</v>
      </c>
      <c r="DI20" s="101">
        <f t="shared" si="82"/>
        <v>-546.36900000000003</v>
      </c>
      <c r="DJ20" s="6">
        <v>-133.77799999999999</v>
      </c>
      <c r="DK20" s="6">
        <v>-31.584</v>
      </c>
      <c r="DL20" s="6">
        <v>29.584</v>
      </c>
      <c r="DM20" s="100">
        <f t="shared" si="160"/>
        <v>-682.14700000000005</v>
      </c>
      <c r="DN20" s="107"/>
      <c r="DO20" s="101">
        <v>-444.59200000000004</v>
      </c>
      <c r="DP20" s="149">
        <v>-4.5200000000000005</v>
      </c>
      <c r="DQ20" s="149">
        <v>-0.96599999999999997</v>
      </c>
      <c r="DR20" s="101">
        <f t="shared" si="83"/>
        <v>-450.07800000000003</v>
      </c>
      <c r="DS20" s="149">
        <v>-144.80000000000001</v>
      </c>
      <c r="DT20" s="149">
        <v>-23.274000000000004</v>
      </c>
      <c r="DU20" s="149">
        <v>30.900000000000002</v>
      </c>
      <c r="DV20" s="100">
        <f t="shared" si="161"/>
        <v>-587.25200000000007</v>
      </c>
      <c r="DW20" s="107"/>
      <c r="DX20" s="101">
        <v>-349.02200000000005</v>
      </c>
      <c r="DY20" s="149">
        <v>-4.4050000000000002</v>
      </c>
      <c r="DZ20" s="149">
        <v>-0.71899999999999997</v>
      </c>
      <c r="EA20" s="101">
        <f t="shared" si="84"/>
        <v>-354.14600000000002</v>
      </c>
      <c r="EB20" s="149">
        <v>-138.857</v>
      </c>
      <c r="EC20" s="149">
        <v>-19.082000000000001</v>
      </c>
      <c r="ED20" s="149">
        <v>22.526999999999997</v>
      </c>
      <c r="EE20" s="100">
        <f t="shared" si="162"/>
        <v>-489.55800000000005</v>
      </c>
      <c r="EF20" s="107"/>
      <c r="EG20" s="101">
        <v>-430.47399999999993</v>
      </c>
      <c r="EH20" s="149">
        <v>-4.5129999999999999</v>
      </c>
      <c r="EI20" s="149">
        <v>-0.49099999999999999</v>
      </c>
      <c r="EJ20" s="101">
        <f t="shared" si="85"/>
        <v>-435.47799999999989</v>
      </c>
      <c r="EK20" s="149">
        <v>-137.83799999999999</v>
      </c>
      <c r="EL20" s="149">
        <v>-16.93</v>
      </c>
      <c r="EM20" s="149">
        <v>25.416999999999998</v>
      </c>
      <c r="EN20" s="100">
        <f t="shared" si="163"/>
        <v>-564.82899999999984</v>
      </c>
      <c r="EO20" s="107"/>
      <c r="EP20" s="110">
        <v>-487.49599999999998</v>
      </c>
      <c r="EQ20" s="149">
        <v>-4.9820000000000002</v>
      </c>
      <c r="ER20" s="149">
        <v>-0.23699999999999971</v>
      </c>
      <c r="ES20" s="101">
        <f t="shared" si="86"/>
        <v>-492.71500000000003</v>
      </c>
      <c r="ET20" s="149">
        <v>-133.20599999999999</v>
      </c>
      <c r="EU20" s="149">
        <v>-19.782999999999998</v>
      </c>
      <c r="EV20" s="149">
        <v>20.827000000000012</v>
      </c>
      <c r="EW20" s="100">
        <f t="shared" si="164"/>
        <v>-624.87700000000007</v>
      </c>
      <c r="EX20" s="107"/>
      <c r="EY20" s="101">
        <v>-416.38</v>
      </c>
      <c r="EZ20" s="149">
        <v>-3.8740000000000001</v>
      </c>
      <c r="FA20" s="149">
        <v>-0.83999999999999919</v>
      </c>
      <c r="FB20" s="101">
        <f t="shared" si="87"/>
        <v>-421.09399999999999</v>
      </c>
      <c r="FC20" s="149">
        <v>-136.66999999999999</v>
      </c>
      <c r="FD20" s="149">
        <v>-19.181000000000001</v>
      </c>
      <c r="FE20" s="149">
        <v>31.017000000000014</v>
      </c>
      <c r="FF20" s="100">
        <f t="shared" si="165"/>
        <v>-545.928</v>
      </c>
      <c r="FG20" s="107"/>
      <c r="FH20" s="101">
        <v>-391.97899999999998</v>
      </c>
      <c r="FI20" s="149">
        <v>-3.55</v>
      </c>
      <c r="FJ20" s="149">
        <v>-0.84000000000000052</v>
      </c>
      <c r="FK20" s="101">
        <f t="shared" si="88"/>
        <v>-396.36899999999997</v>
      </c>
      <c r="FL20" s="149">
        <v>-138.33399999999997</v>
      </c>
      <c r="FM20" s="149">
        <v>-16.844000000000001</v>
      </c>
      <c r="FN20" s="149">
        <v>22.868999999999996</v>
      </c>
      <c r="FO20" s="100">
        <f t="shared" si="166"/>
        <v>-528.678</v>
      </c>
      <c r="FP20" s="107"/>
      <c r="FQ20" s="101">
        <v>-435.73099999999999</v>
      </c>
      <c r="FR20" s="149">
        <v>-3.5550000000000002</v>
      </c>
      <c r="FS20" s="149">
        <v>-0.5840000000000003</v>
      </c>
      <c r="FT20" s="101">
        <f t="shared" si="89"/>
        <v>-439.87</v>
      </c>
      <c r="FU20" s="149">
        <v>-142.57399999999998</v>
      </c>
      <c r="FV20" s="149">
        <v>-14.597999999999999</v>
      </c>
      <c r="FW20" s="149">
        <v>33.33</v>
      </c>
      <c r="FX20" s="100">
        <f t="shared" si="167"/>
        <v>-563.71199999999988</v>
      </c>
      <c r="FY20" s="107"/>
      <c r="FZ20" s="149">
        <f>SUM(FZ15:FZ19)</f>
        <v>-431.76900000000001</v>
      </c>
      <c r="GA20" s="129">
        <f t="shared" ref="GA20:GG20" si="169">SUM(GA15:GA19)</f>
        <v>-64.091999999999999</v>
      </c>
      <c r="GB20" s="142">
        <f t="shared" si="169"/>
        <v>-26.255000000000003</v>
      </c>
      <c r="GC20" s="101">
        <f t="shared" si="169"/>
        <v>-491.32100000000008</v>
      </c>
      <c r="GD20" s="142">
        <f t="shared" si="169"/>
        <v>-133.328</v>
      </c>
      <c r="GE20" s="142">
        <f t="shared" si="169"/>
        <v>-14.814999999999998</v>
      </c>
      <c r="GF20" s="142">
        <f t="shared" si="169"/>
        <v>-3.0649999999999999</v>
      </c>
      <c r="GG20" s="142">
        <f t="shared" si="169"/>
        <v>57.664999999999999</v>
      </c>
      <c r="GH20" s="101">
        <f>SUM(GH15:GH19)</f>
        <v>-615.65899999999999</v>
      </c>
      <c r="GI20" s="107"/>
      <c r="GJ20" s="149">
        <f>SUM(GJ15:GJ19)</f>
        <v>-309.50700000000001</v>
      </c>
      <c r="GK20" s="129">
        <f t="shared" ref="GK20" si="170">SUM(GK15:GK19)</f>
        <v>-11.891000000000005</v>
      </c>
      <c r="GL20" s="142">
        <f t="shared" ref="GL20" si="171">SUM(GL15:GL19)</f>
        <v>-15.993</v>
      </c>
      <c r="GM20" s="101">
        <f t="shared" ref="GM20" si="172">SUM(GM15:GM19)</f>
        <v>-340.89099999999996</v>
      </c>
      <c r="GN20" s="142">
        <f t="shared" ref="GN20" si="173">SUM(GN15:GN19)</f>
        <v>-82.337999999999994</v>
      </c>
      <c r="GO20" s="142">
        <f t="shared" ref="GO20" si="174">SUM(GO15:GO19)</f>
        <v>-14.251999999999999</v>
      </c>
      <c r="GP20" s="142">
        <f t="shared" ref="GP20" si="175">SUM(GP15:GP19)</f>
        <v>-4.0179999999999998</v>
      </c>
      <c r="GQ20" s="142">
        <f t="shared" ref="GQ20" si="176">SUM(GQ15:GQ19)</f>
        <v>6.544999999999999</v>
      </c>
      <c r="GR20" s="101">
        <f>SUM(GR15:GR19)</f>
        <v>-431.45399999999995</v>
      </c>
      <c r="GS20" s="107"/>
      <c r="GT20" s="129">
        <f t="shared" ref="GT20" si="177">SUM(GT15:GT19)</f>
        <v>-283.66700000000003</v>
      </c>
      <c r="GU20" s="155">
        <f t="shared" ref="GU20" si="178">SUM(GU15:GU19)</f>
        <v>-42.470000000000006</v>
      </c>
      <c r="GV20" s="101">
        <f t="shared" ref="GV20" si="179">SUM(GV15:GV19)</f>
        <v>-325.71800000000007</v>
      </c>
      <c r="GW20" s="162">
        <f t="shared" ref="GW20" si="180">SUM(GW15:GW19)</f>
        <v>-84.885000000000005</v>
      </c>
      <c r="GX20" s="162">
        <f t="shared" ref="GX20" si="181">SUM(GX15:GX19)</f>
        <v>-13.281999999999998</v>
      </c>
      <c r="GY20" s="162">
        <f t="shared" ref="GY20" si="182">SUM(GY15:GY19)</f>
        <v>-2.9279999999999999</v>
      </c>
      <c r="GZ20" s="162">
        <f t="shared" ref="GZ20" si="183">SUM(GZ15:GZ19)</f>
        <v>16.487000000000002</v>
      </c>
      <c r="HA20" s="101">
        <f>SUM(HA15:HA19)</f>
        <v>-410.74500000000006</v>
      </c>
      <c r="HB20" s="107"/>
      <c r="HC20" s="129">
        <f t="shared" ref="HC20" si="184">SUM(HC15:HC19)</f>
        <v>-252.88</v>
      </c>
      <c r="HD20" s="162">
        <f t="shared" ref="HD20" si="185">SUM(HD15:HD19)</f>
        <v>-41.277999999999992</v>
      </c>
      <c r="HE20" s="101">
        <f t="shared" ref="HE20" si="186">SUM(HE15:HE19)</f>
        <v>-299.86199999999997</v>
      </c>
      <c r="HF20" s="162">
        <f t="shared" ref="HF20" si="187">SUM(HF15:HF19)</f>
        <v>-85.044000000000011</v>
      </c>
      <c r="HG20" s="162">
        <f t="shared" ref="HG20" si="188">SUM(HG15:HG19)</f>
        <v>-12.946000000000002</v>
      </c>
      <c r="HH20" s="162">
        <f t="shared" ref="HH20" si="189">SUM(HH15:HH19)</f>
        <v>-2.9860000000000002</v>
      </c>
      <c r="HI20" s="162">
        <f t="shared" ref="HI20" si="190">SUM(HI15:HI19)</f>
        <v>9.3019999999999996</v>
      </c>
      <c r="HJ20" s="101">
        <f>SUM(HJ15:HJ19)</f>
        <v>-385.83199999999994</v>
      </c>
      <c r="HK20" s="107"/>
      <c r="HL20" s="129">
        <f t="shared" ref="HL20" si="191">SUM(HL15:HL19)</f>
        <v>-313.39600000000002</v>
      </c>
      <c r="HM20" s="162">
        <f t="shared" ref="HM20" si="192">SUM(HM15:HM19)</f>
        <v>-40.087000000000003</v>
      </c>
      <c r="HN20" s="101">
        <f t="shared" ref="HN20" si="193">SUM(HN15:HN19)</f>
        <v>-352.52800000000002</v>
      </c>
      <c r="HO20" s="172">
        <f t="shared" ref="HO20" si="194">SUM(HO15:HO19)</f>
        <v>-79.736999999999995</v>
      </c>
      <c r="HP20" s="172">
        <f t="shared" ref="HP20" si="195">SUM(HP15:HP19)</f>
        <v>-13.111000000000001</v>
      </c>
      <c r="HQ20" s="172">
        <f t="shared" ref="HQ20" si="196">SUM(HQ15:HQ19)</f>
        <v>-2.4740000000000002</v>
      </c>
      <c r="HR20" s="172">
        <f t="shared" ref="HR20" si="197">SUM(HR15:HR19)</f>
        <v>22.430999999999997</v>
      </c>
      <c r="HS20" s="101">
        <f>SUM(HS15:HS19)</f>
        <v>-426.37400000000008</v>
      </c>
      <c r="HT20" s="107"/>
      <c r="HU20" s="129">
        <f t="shared" ref="HU20" si="198">SUM(HU15:HU19)</f>
        <v>-234.43800000000002</v>
      </c>
      <c r="HV20" s="172">
        <f t="shared" ref="HV20" si="199">SUM(HV15:HV19)</f>
        <v>-17.473000000000003</v>
      </c>
      <c r="HW20" s="101">
        <f t="shared" ref="HW20" si="200">SUM(HW15:HW19)</f>
        <v>-250.60199999999995</v>
      </c>
      <c r="HX20" s="172">
        <f t="shared" ref="HX20" si="201">SUM(HX15:HX19)</f>
        <v>-56.320000000000007</v>
      </c>
      <c r="HY20" s="172">
        <f t="shared" ref="HY20" si="202">SUM(HY15:HY19)</f>
        <v>-11.77</v>
      </c>
      <c r="HZ20" s="172">
        <f t="shared" ref="HZ20" si="203">SUM(HZ15:HZ19)</f>
        <v>-2.3820000000000001</v>
      </c>
      <c r="IA20" s="172">
        <f t="shared" ref="IA20" si="204">SUM(IA15:IA19)</f>
        <v>3.3800000000000017</v>
      </c>
      <c r="IB20" s="101">
        <f>SUM(IB15:IB19)</f>
        <v>-319.00300000000004</v>
      </c>
      <c r="IC20" s="107"/>
      <c r="ID20" s="101">
        <f>SUM(ID15:ID19)</f>
        <v>-225.45500000000001</v>
      </c>
      <c r="IE20" s="172">
        <f t="shared" ref="IE20" si="205">SUM(IE15:IE19)</f>
        <v>-68.412999999999997</v>
      </c>
      <c r="IF20" s="172">
        <f t="shared" ref="IF20" si="206">SUM(IF15:IF19)</f>
        <v>-10.462</v>
      </c>
      <c r="IG20" s="172">
        <f t="shared" ref="IG20" si="207">SUM(IG15:IG19)</f>
        <v>-1.994</v>
      </c>
      <c r="IH20" s="172">
        <f t="shared" ref="IH20" si="208">SUM(IH15:IH19)</f>
        <v>8.3740000000000006</v>
      </c>
      <c r="II20" s="101">
        <f>SUM(II15:II19)</f>
        <v>-297.95000000000005</v>
      </c>
      <c r="IJ20" s="107"/>
      <c r="IK20" s="101">
        <f>SUM(IK15:IK19)</f>
        <v>-200.25099999999998</v>
      </c>
      <c r="IL20" s="172">
        <f t="shared" ref="IL20" si="209">SUM(IL15:IL19)</f>
        <v>-70.677000000000007</v>
      </c>
      <c r="IM20" s="172">
        <f t="shared" ref="IM20" si="210">SUM(IM15:IM19)</f>
        <v>-11.117000000000001</v>
      </c>
      <c r="IN20" s="172">
        <f t="shared" ref="IN20" si="211">SUM(IN15:IN19)</f>
        <v>-2.157</v>
      </c>
      <c r="IO20" s="172">
        <f t="shared" ref="IO20" si="212">SUM(IO15:IO19)</f>
        <v>5.6800000000000006</v>
      </c>
      <c r="IP20" s="100">
        <f t="shared" si="168"/>
        <v>-278.52199999999999</v>
      </c>
      <c r="IR20" s="101">
        <f>SUM(IR15:IR19)</f>
        <v>-1146.2069999999999</v>
      </c>
      <c r="IT20" s="101">
        <f>SUM(IT15:IT19)</f>
        <v>-974.32299999999998</v>
      </c>
    </row>
    <row r="21" spans="1:254" s="132" customFormat="1" ht="3.75" customHeight="1">
      <c r="A21" s="140"/>
      <c r="B21" s="100"/>
      <c r="C21" s="202"/>
      <c r="D21" s="202"/>
      <c r="E21" s="100"/>
      <c r="F21" s="224"/>
      <c r="G21" s="224"/>
      <c r="H21" s="224"/>
      <c r="I21" s="100">
        <f t="shared" si="68"/>
        <v>0</v>
      </c>
      <c r="J21" s="264"/>
      <c r="K21" s="100"/>
      <c r="L21" s="202"/>
      <c r="M21" s="202"/>
      <c r="N21" s="100"/>
      <c r="O21" s="224"/>
      <c r="P21" s="224"/>
      <c r="Q21" s="224"/>
      <c r="R21" s="100">
        <f t="shared" si="69"/>
        <v>0</v>
      </c>
      <c r="S21" s="264"/>
      <c r="T21" s="100"/>
      <c r="U21" s="202"/>
      <c r="V21" s="202"/>
      <c r="W21" s="100"/>
      <c r="X21" s="224"/>
      <c r="Y21" s="224"/>
      <c r="Z21" s="224"/>
      <c r="AA21" s="100"/>
      <c r="AB21" s="264"/>
      <c r="AC21" s="100"/>
      <c r="AD21" s="202"/>
      <c r="AE21" s="202"/>
      <c r="AF21" s="100"/>
      <c r="AG21" s="224"/>
      <c r="AH21" s="224"/>
      <c r="AI21" s="224"/>
      <c r="AJ21" s="100"/>
      <c r="AK21" s="264"/>
      <c r="AL21" s="100"/>
      <c r="AM21" s="202"/>
      <c r="AN21" s="202"/>
      <c r="AO21" s="100"/>
      <c r="AP21" s="224"/>
      <c r="AQ21" s="224"/>
      <c r="AR21" s="224"/>
      <c r="AS21" s="100"/>
      <c r="AT21" s="264"/>
      <c r="AU21" s="100"/>
      <c r="AV21" s="202"/>
      <c r="AW21" s="202"/>
      <c r="AX21" s="100"/>
      <c r="AY21" s="224"/>
      <c r="AZ21" s="224"/>
      <c r="BA21" s="224"/>
      <c r="BB21" s="100"/>
      <c r="BC21" s="264"/>
      <c r="BD21" s="100"/>
      <c r="BE21" s="202"/>
      <c r="BF21" s="202"/>
      <c r="BG21" s="100"/>
      <c r="BH21" s="224"/>
      <c r="BI21" s="224"/>
      <c r="BJ21" s="224"/>
      <c r="BK21" s="100"/>
      <c r="BL21" s="264"/>
      <c r="BM21" s="100"/>
      <c r="BN21" s="202"/>
      <c r="BO21" s="202"/>
      <c r="BP21" s="100"/>
      <c r="BQ21" s="224"/>
      <c r="BR21" s="224"/>
      <c r="BS21" s="224"/>
      <c r="BT21" s="100"/>
      <c r="BU21" s="264"/>
      <c r="BV21" s="100"/>
      <c r="BW21" s="202"/>
      <c r="BX21" s="202"/>
      <c r="BY21" s="100"/>
      <c r="BZ21" s="224"/>
      <c r="CA21" s="224"/>
      <c r="CB21" s="224"/>
      <c r="CC21" s="100"/>
      <c r="CD21" s="264"/>
      <c r="CE21" s="100"/>
      <c r="CF21" s="202"/>
      <c r="CG21" s="202"/>
      <c r="CH21" s="100"/>
      <c r="CI21" s="224"/>
      <c r="CJ21" s="224"/>
      <c r="CK21" s="224"/>
      <c r="CL21" s="100"/>
      <c r="CM21" s="264"/>
      <c r="CN21" s="100"/>
      <c r="CO21" s="202"/>
      <c r="CP21" s="202"/>
      <c r="CQ21" s="100"/>
      <c r="CR21" s="224"/>
      <c r="CS21" s="224"/>
      <c r="CT21" s="224"/>
      <c r="CU21" s="100"/>
      <c r="CV21" s="264"/>
      <c r="CW21" s="100"/>
      <c r="CX21" s="202"/>
      <c r="CY21" s="202"/>
      <c r="CZ21" s="100"/>
      <c r="DA21" s="224"/>
      <c r="DB21" s="224"/>
      <c r="DC21" s="224"/>
      <c r="DD21" s="100"/>
      <c r="DE21" s="264"/>
      <c r="DF21" s="100"/>
      <c r="DG21" s="202"/>
      <c r="DH21" s="202"/>
      <c r="DI21" s="100"/>
      <c r="DJ21" s="224"/>
      <c r="DK21" s="224"/>
      <c r="DL21" s="224"/>
      <c r="DM21" s="100"/>
      <c r="DN21" s="224"/>
      <c r="DO21" s="100"/>
      <c r="DP21" s="202"/>
      <c r="DQ21" s="202"/>
      <c r="DR21" s="100"/>
      <c r="DS21" s="147"/>
      <c r="DT21" s="147"/>
      <c r="DU21" s="225"/>
      <c r="DV21" s="100"/>
      <c r="DW21" s="224"/>
      <c r="DX21" s="100"/>
      <c r="DY21" s="202"/>
      <c r="DZ21" s="202"/>
      <c r="EA21" s="100"/>
      <c r="EB21" s="147"/>
      <c r="EC21" s="147"/>
      <c r="ED21" s="225"/>
      <c r="EE21" s="100"/>
      <c r="EF21" s="146"/>
      <c r="EG21" s="100"/>
      <c r="EH21" s="202"/>
      <c r="EI21" s="202"/>
      <c r="EJ21" s="100"/>
      <c r="EK21" s="147"/>
      <c r="EL21" s="147"/>
      <c r="EM21" s="225"/>
      <c r="EN21" s="100"/>
      <c r="EO21" s="173"/>
      <c r="EP21" s="100"/>
      <c r="EQ21" s="202"/>
      <c r="ER21" s="202"/>
      <c r="ES21" s="100"/>
      <c r="ET21" s="147"/>
      <c r="EU21" s="147"/>
      <c r="EV21" s="225"/>
      <c r="EW21" s="100"/>
      <c r="EX21" s="173"/>
      <c r="EY21" s="100"/>
      <c r="EZ21" s="202"/>
      <c r="FA21" s="202"/>
      <c r="FB21" s="100"/>
      <c r="FC21" s="147"/>
      <c r="FD21" s="147"/>
      <c r="FE21" s="225"/>
      <c r="FF21" s="100"/>
      <c r="FG21" s="173"/>
      <c r="FH21" s="100"/>
      <c r="FI21" s="202"/>
      <c r="FJ21" s="202"/>
      <c r="FK21" s="100"/>
      <c r="FL21" s="147"/>
      <c r="FM21" s="147"/>
      <c r="FN21" s="225"/>
      <c r="FO21" s="100"/>
      <c r="FP21" s="173"/>
      <c r="FQ21" s="100"/>
      <c r="FR21" s="202"/>
      <c r="FS21" s="202"/>
      <c r="FT21" s="100"/>
      <c r="FU21" s="147"/>
      <c r="FV21" s="147"/>
      <c r="FW21" s="225"/>
      <c r="FX21" s="100"/>
      <c r="FY21" s="173"/>
      <c r="FZ21" s="148"/>
      <c r="GA21" s="130"/>
      <c r="GB21" s="143"/>
      <c r="GC21" s="100"/>
      <c r="GD21" s="143"/>
      <c r="GE21" s="143"/>
      <c r="GF21" s="143"/>
      <c r="GG21" s="143"/>
      <c r="GH21" s="100"/>
      <c r="GI21" s="173"/>
      <c r="GJ21" s="148"/>
      <c r="GK21" s="130"/>
      <c r="GL21" s="143"/>
      <c r="GM21" s="100"/>
      <c r="GN21" s="143"/>
      <c r="GO21" s="143"/>
      <c r="GP21" s="143"/>
      <c r="GQ21" s="143"/>
      <c r="GR21" s="100"/>
      <c r="GS21" s="173"/>
      <c r="GT21" s="143"/>
      <c r="GU21" s="143"/>
      <c r="GV21" s="100"/>
      <c r="GW21" s="143"/>
      <c r="GX21" s="143"/>
      <c r="GY21" s="143"/>
      <c r="GZ21" s="143"/>
      <c r="HA21" s="100"/>
      <c r="HB21" s="173"/>
      <c r="HC21" s="143"/>
      <c r="HD21" s="143"/>
      <c r="HE21" s="100"/>
      <c r="HF21" s="143"/>
      <c r="HG21" s="143"/>
      <c r="HH21" s="143"/>
      <c r="HI21" s="143"/>
      <c r="HJ21" s="100"/>
      <c r="HK21" s="173"/>
      <c r="HL21" s="143"/>
      <c r="HM21" s="143"/>
      <c r="HN21" s="100"/>
      <c r="HO21" s="143"/>
      <c r="HP21" s="143"/>
      <c r="HQ21" s="143"/>
      <c r="HR21" s="143"/>
      <c r="HS21" s="100"/>
      <c r="HT21" s="224"/>
      <c r="HU21" s="202"/>
      <c r="HV21" s="202"/>
      <c r="HW21" s="100"/>
      <c r="HX21" s="202"/>
      <c r="HY21" s="202"/>
      <c r="HZ21" s="202"/>
      <c r="IA21" s="202"/>
      <c r="IB21" s="100"/>
      <c r="IC21" s="224"/>
      <c r="ID21" s="100"/>
      <c r="IE21" s="202"/>
      <c r="IF21" s="202"/>
      <c r="IG21" s="202"/>
      <c r="IH21" s="202"/>
      <c r="II21" s="100"/>
      <c r="IJ21" s="224"/>
      <c r="IK21" s="100"/>
      <c r="IL21" s="202"/>
      <c r="IM21" s="202"/>
      <c r="IN21" s="202"/>
      <c r="IO21" s="202"/>
      <c r="IP21" s="100"/>
      <c r="IR21" s="100"/>
      <c r="IT21" s="100"/>
    </row>
    <row r="22" spans="1:254">
      <c r="A22" s="38" t="s">
        <v>8</v>
      </c>
      <c r="B22" s="100">
        <v>226.96399999999977</v>
      </c>
      <c r="C22" s="202">
        <v>1.3169999999999984</v>
      </c>
      <c r="D22" s="202">
        <v>-1.4109999999999983</v>
      </c>
      <c r="E22" s="100">
        <f t="shared" ref="E22" si="213">B22+C22+D22</f>
        <v>226.86999999999978</v>
      </c>
      <c r="F22" s="202">
        <v>25.577000000000027</v>
      </c>
      <c r="G22" s="202">
        <v>1.3150000000000048</v>
      </c>
      <c r="H22" s="202">
        <v>-41.635999999999996</v>
      </c>
      <c r="I22" s="100">
        <f t="shared" si="68"/>
        <v>212.12599999999981</v>
      </c>
      <c r="J22" s="265"/>
      <c r="K22" s="100">
        <v>180.25300000000004</v>
      </c>
      <c r="L22" s="202">
        <v>1.9289999999999994</v>
      </c>
      <c r="M22" s="202">
        <v>-1.8059999999999992</v>
      </c>
      <c r="N22" s="100">
        <f t="shared" ref="N22" si="214">K22+L22+M22</f>
        <v>180.37600000000003</v>
      </c>
      <c r="O22" s="202">
        <v>24.140000000000015</v>
      </c>
      <c r="P22" s="202">
        <v>2.4079999999999941</v>
      </c>
      <c r="Q22" s="202">
        <v>-37.663000000000011</v>
      </c>
      <c r="R22" s="100">
        <f t="shared" si="69"/>
        <v>169.26100000000002</v>
      </c>
      <c r="S22" s="265"/>
      <c r="T22" s="100">
        <v>163.27500000000015</v>
      </c>
      <c r="U22" s="202">
        <v>1.202</v>
      </c>
      <c r="V22" s="202">
        <v>-1.2810000000000001</v>
      </c>
      <c r="W22" s="100">
        <f t="shared" ref="W22" si="215">T22+U22+V22</f>
        <v>163.19600000000014</v>
      </c>
      <c r="X22" s="202">
        <v>24.683000000000021</v>
      </c>
      <c r="Y22" s="202">
        <v>2.2830000000000013</v>
      </c>
      <c r="Z22" s="202">
        <v>-33.179000000000002</v>
      </c>
      <c r="AA22" s="100">
        <v>156.98299999999961</v>
      </c>
      <c r="AB22" s="265"/>
      <c r="AC22" s="100">
        <v>143.9400000000002</v>
      </c>
      <c r="AD22" s="202">
        <v>1.7720000000000011</v>
      </c>
      <c r="AE22" s="202">
        <v>-1.5970000000000013</v>
      </c>
      <c r="AF22" s="100">
        <f t="shared" ref="AF22" si="216">AC22+AD22+AE22</f>
        <v>144.11500000000018</v>
      </c>
      <c r="AG22" s="202">
        <v>25.820999999999998</v>
      </c>
      <c r="AH22" s="202">
        <v>-1.5000000000007674E-2</v>
      </c>
      <c r="AI22" s="202">
        <v>-32.39</v>
      </c>
      <c r="AJ22" s="100">
        <f>AF22+AG22+AH22+AI22</f>
        <v>137.53100000000018</v>
      </c>
      <c r="AK22" s="265"/>
      <c r="AL22" s="100">
        <v>100.22899999999979</v>
      </c>
      <c r="AM22" s="202">
        <v>1.6179999999999994</v>
      </c>
      <c r="AN22" s="202">
        <v>-1.4919999999999995</v>
      </c>
      <c r="AO22" s="100">
        <f t="shared" ref="AO22" si="217">AL22+AM22+AN22</f>
        <v>100.35499999999978</v>
      </c>
      <c r="AP22" s="202">
        <v>6.8149999999999977</v>
      </c>
      <c r="AQ22" s="202">
        <v>0.24499999999999389</v>
      </c>
      <c r="AR22" s="202">
        <v>-25.043999999999954</v>
      </c>
      <c r="AS22" s="100">
        <f>AO22+AP22+AQ22+AR22</f>
        <v>82.37099999999981</v>
      </c>
      <c r="AT22" s="265"/>
      <c r="AU22" s="100">
        <v>110.33299999999997</v>
      </c>
      <c r="AV22" s="202">
        <v>1.3309999999999986</v>
      </c>
      <c r="AW22" s="202">
        <v>-1.2709999999999986</v>
      </c>
      <c r="AX22" s="100">
        <f t="shared" ref="AX22" si="218">AU22+AV22+AW22</f>
        <v>110.39299999999997</v>
      </c>
      <c r="AY22" s="202">
        <v>9.1859999999999999</v>
      </c>
      <c r="AZ22" s="202">
        <v>2.4489999999999981</v>
      </c>
      <c r="BA22" s="202">
        <v>-35.891000000000012</v>
      </c>
      <c r="BB22" s="100">
        <f>AX22+AY22+AZ22+BA22</f>
        <v>86.136999999999972</v>
      </c>
      <c r="BC22" s="265"/>
      <c r="BD22" s="100">
        <v>126.45400000000011</v>
      </c>
      <c r="BE22" s="202">
        <v>1.3069999999999995</v>
      </c>
      <c r="BF22" s="202">
        <v>-1.1819999999999995</v>
      </c>
      <c r="BG22" s="100">
        <f t="shared" ref="BG22" si="219">BD22+BE22+BF22</f>
        <v>126.57900000000011</v>
      </c>
      <c r="BH22" s="202">
        <v>29.442000000000036</v>
      </c>
      <c r="BI22" s="202">
        <v>2.9449999999999932</v>
      </c>
      <c r="BJ22" s="202">
        <v>-35.316999999999979</v>
      </c>
      <c r="BK22" s="100">
        <f>BG22+BH22+BI22+BJ22</f>
        <v>123.64900000000014</v>
      </c>
      <c r="BL22" s="265"/>
      <c r="BM22" s="100">
        <v>127.18900000000015</v>
      </c>
      <c r="BN22" s="202">
        <v>1.4489999999999998</v>
      </c>
      <c r="BO22" s="202">
        <v>-1.2379999999999998</v>
      </c>
      <c r="BP22" s="100">
        <f t="shared" ref="BP22" si="220">BM22+BN22+BO22</f>
        <v>127.40000000000015</v>
      </c>
      <c r="BQ22" s="202">
        <v>41.036000000000001</v>
      </c>
      <c r="BR22" s="202">
        <v>1.3320000000000078</v>
      </c>
      <c r="BS22" s="202">
        <v>-38.924999999999983</v>
      </c>
      <c r="BT22" s="100">
        <f>BP22+BQ22+BR22+BS22</f>
        <v>130.84300000000016</v>
      </c>
      <c r="BU22" s="265"/>
      <c r="BV22" s="100">
        <v>175.34500000000011</v>
      </c>
      <c r="BW22" s="202">
        <v>1.0369999999999999</v>
      </c>
      <c r="BX22" s="202">
        <v>-0.93699999999999994</v>
      </c>
      <c r="BY22" s="100">
        <f t="shared" ref="BY22" si="221">BV22+BW22+BX22</f>
        <v>175.44500000000011</v>
      </c>
      <c r="BZ22" s="202">
        <v>46.789999999999992</v>
      </c>
      <c r="CA22" s="202">
        <v>1.1489999999999938</v>
      </c>
      <c r="CB22" s="202">
        <v>-45.579999999999991</v>
      </c>
      <c r="CC22" s="100">
        <f>BY22+BZ22+CA22+CB22</f>
        <v>177.80400000000012</v>
      </c>
      <c r="CD22" s="265"/>
      <c r="CE22" s="100">
        <v>175.82699999999983</v>
      </c>
      <c r="CF22" s="202">
        <v>1.306</v>
      </c>
      <c r="CG22" s="202">
        <v>-1.095</v>
      </c>
      <c r="CH22" s="100">
        <f t="shared" ref="CH22" si="222">CE22+CF22+CG22</f>
        <v>176.03799999999984</v>
      </c>
      <c r="CI22" s="202">
        <v>42.064000000000021</v>
      </c>
      <c r="CJ22" s="202">
        <v>0.48799999999999955</v>
      </c>
      <c r="CK22" s="202">
        <v>-38.214999999999961</v>
      </c>
      <c r="CL22" s="100">
        <f>CH22+CI22+CJ22+CK22</f>
        <v>180.37499999999989</v>
      </c>
      <c r="CM22" s="265"/>
      <c r="CN22" s="100">
        <v>132.70100000000014</v>
      </c>
      <c r="CO22" s="202">
        <v>1.3839999999999995</v>
      </c>
      <c r="CP22" s="202">
        <v>-1.1079999999999997</v>
      </c>
      <c r="CQ22" s="100">
        <f t="shared" ref="CQ22" si="223">CN22+CO22+CP22</f>
        <v>132.97700000000012</v>
      </c>
      <c r="CR22" s="202">
        <v>31.705000000000013</v>
      </c>
      <c r="CS22" s="202">
        <v>0.91799999999999926</v>
      </c>
      <c r="CT22" s="202">
        <v>-31.437000000000012</v>
      </c>
      <c r="CU22" s="100">
        <f>CQ22+CR22+CS22+CT22</f>
        <v>134.16300000000012</v>
      </c>
      <c r="CV22" s="265"/>
      <c r="CW22" s="100">
        <v>120.61399999999975</v>
      </c>
      <c r="CX22" s="202">
        <v>1.0689999999999991</v>
      </c>
      <c r="CY22" s="202">
        <v>-0.88300000000000001</v>
      </c>
      <c r="CZ22" s="100">
        <f t="shared" si="81"/>
        <v>120.79999999999976</v>
      </c>
      <c r="DA22" s="202">
        <v>34.669999999999987</v>
      </c>
      <c r="DB22" s="202">
        <v>0.25400000000000134</v>
      </c>
      <c r="DC22" s="202">
        <v>-31.042999999999981</v>
      </c>
      <c r="DD22" s="100">
        <f>CZ22+DA22+DB22+DC22</f>
        <v>124.68099999999976</v>
      </c>
      <c r="DE22" s="265"/>
      <c r="DF22" s="100">
        <v>131.44999999999993</v>
      </c>
      <c r="DG22" s="202">
        <v>1.4580000000000011</v>
      </c>
      <c r="DH22" s="202">
        <v>-1.1280000000000001</v>
      </c>
      <c r="DI22" s="100">
        <f t="shared" si="82"/>
        <v>131.77999999999992</v>
      </c>
      <c r="DJ22" s="202">
        <v>28.77000000000001</v>
      </c>
      <c r="DK22" s="202">
        <v>1.2850000000000001</v>
      </c>
      <c r="DL22" s="202">
        <v>-29.948999999999995</v>
      </c>
      <c r="DM22" s="100">
        <f>DI22+DJ22+DK22+DL22</f>
        <v>131.88599999999994</v>
      </c>
      <c r="DN22" s="107"/>
      <c r="DO22" s="100">
        <v>121.98600000000016</v>
      </c>
      <c r="DP22" s="205">
        <v>1.3069999999999995</v>
      </c>
      <c r="DQ22" s="205">
        <v>-0.96599999999999997</v>
      </c>
      <c r="DR22" s="100">
        <f t="shared" si="83"/>
        <v>122.32700000000017</v>
      </c>
      <c r="DS22" s="205">
        <v>18.140999999999991</v>
      </c>
      <c r="DT22" s="205">
        <v>2.0639999999999965</v>
      </c>
      <c r="DU22" s="205">
        <v>-20.093999999999998</v>
      </c>
      <c r="DV22" s="100">
        <f>DR22+DS22+DT22+DU22</f>
        <v>122.43800000000016</v>
      </c>
      <c r="DW22" s="107"/>
      <c r="DX22" s="100">
        <v>159.79099999999983</v>
      </c>
      <c r="DY22" s="205">
        <v>1.0010000000000003</v>
      </c>
      <c r="DZ22" s="205">
        <v>-0.71899999999999997</v>
      </c>
      <c r="EA22" s="100">
        <f t="shared" si="84"/>
        <v>160.07299999999984</v>
      </c>
      <c r="EB22" s="205">
        <v>18.376999999999981</v>
      </c>
      <c r="EC22" s="205">
        <v>2.7789999999999964</v>
      </c>
      <c r="ED22" s="205">
        <v>-19.946000000000009</v>
      </c>
      <c r="EE22" s="100">
        <f>EA22+EB22+EC22+ED22</f>
        <v>161.28299999999982</v>
      </c>
      <c r="EF22" s="107"/>
      <c r="EG22" s="100">
        <v>62.580999999999676</v>
      </c>
      <c r="EH22" s="205">
        <v>0.65299999999999869</v>
      </c>
      <c r="EI22" s="205">
        <v>-0.49099999999999999</v>
      </c>
      <c r="EJ22" s="100">
        <f t="shared" si="85"/>
        <v>62.742999999999675</v>
      </c>
      <c r="EK22" s="205">
        <v>14.635000000000019</v>
      </c>
      <c r="EL22" s="205">
        <v>1.8709999999999987</v>
      </c>
      <c r="EM22" s="205">
        <v>-16.452999999999999</v>
      </c>
      <c r="EN22" s="100">
        <f>EJ22+EK22+EL22+EM22</f>
        <v>62.795999999999694</v>
      </c>
      <c r="EO22" s="107"/>
      <c r="EP22" s="109">
        <v>81.492000000000075</v>
      </c>
      <c r="EQ22" s="205">
        <v>0.17199999999999971</v>
      </c>
      <c r="ER22" s="205">
        <v>-0.23699999999999971</v>
      </c>
      <c r="ES22" s="100">
        <f t="shared" si="86"/>
        <v>81.427000000000078</v>
      </c>
      <c r="ET22" s="205">
        <v>20.467000000000013</v>
      </c>
      <c r="EU22" s="205">
        <v>2.6760000000000019</v>
      </c>
      <c r="EV22" s="205">
        <v>-20.944999999999993</v>
      </c>
      <c r="EW22" s="100">
        <f>ES22+ET22+EU22+EV22</f>
        <v>83.625000000000099</v>
      </c>
      <c r="EX22" s="107"/>
      <c r="EY22" s="100">
        <v>73.962000000000103</v>
      </c>
      <c r="EZ22" s="205">
        <v>1.0759999999999992</v>
      </c>
      <c r="FA22" s="205">
        <v>-0.83999999999999919</v>
      </c>
      <c r="FB22" s="100">
        <f t="shared" si="87"/>
        <v>74.198000000000093</v>
      </c>
      <c r="FC22" s="205">
        <v>7.0570000000000164</v>
      </c>
      <c r="FD22" s="205">
        <v>2.6110000000000007</v>
      </c>
      <c r="FE22" s="205">
        <v>-11.753999999999987</v>
      </c>
      <c r="FF22" s="100">
        <f>FB22+FC22+FD22+FE22</f>
        <v>72.112000000000123</v>
      </c>
      <c r="FG22" s="107"/>
      <c r="FH22" s="100">
        <v>80.251000000000033</v>
      </c>
      <c r="FI22" s="205">
        <v>1.1000000000000005</v>
      </c>
      <c r="FJ22" s="205">
        <v>-0.84000000000000052</v>
      </c>
      <c r="FK22" s="100">
        <f t="shared" si="88"/>
        <v>80.511000000000024</v>
      </c>
      <c r="FL22" s="205">
        <v>5.1320000000000334</v>
      </c>
      <c r="FM22" s="205">
        <v>2.1499999999999986</v>
      </c>
      <c r="FN22" s="205">
        <v>-12.216000000000005</v>
      </c>
      <c r="FO22" s="100">
        <f>FK22+FL22+FM22+FN22</f>
        <v>75.577000000000055</v>
      </c>
      <c r="FP22" s="107"/>
      <c r="FQ22" s="100">
        <v>22.659000000000106</v>
      </c>
      <c r="FR22" s="205">
        <v>0.70700000000000029</v>
      </c>
      <c r="FS22" s="205">
        <v>-0.5840000000000003</v>
      </c>
      <c r="FT22" s="100">
        <f t="shared" si="89"/>
        <v>22.782000000000107</v>
      </c>
      <c r="FU22" s="205">
        <v>-12.203999999999979</v>
      </c>
      <c r="FV22" s="205">
        <v>2.1439999999999984</v>
      </c>
      <c r="FW22" s="205">
        <v>-2.2319999999999993</v>
      </c>
      <c r="FX22" s="100">
        <f>FT22+FU22+FV22+FW22</f>
        <v>10.490000000000126</v>
      </c>
      <c r="FY22" s="107"/>
      <c r="FZ22" s="148">
        <f>FZ13+FZ20</f>
        <v>49.309000000000196</v>
      </c>
      <c r="GA22" s="148">
        <f t="shared" ref="GA22:GH22" si="224">GA13+GA20</f>
        <v>-5.805000000000021</v>
      </c>
      <c r="GB22" s="139">
        <f t="shared" si="224"/>
        <v>-16.695000000000007</v>
      </c>
      <c r="GC22" s="100">
        <f t="shared" si="224"/>
        <v>57.603999999999871</v>
      </c>
      <c r="GD22" s="139">
        <f t="shared" si="224"/>
        <v>1.8470000000000084</v>
      </c>
      <c r="GE22" s="139">
        <f t="shared" si="224"/>
        <v>2.365000000000002</v>
      </c>
      <c r="GF22" s="139">
        <f t="shared" si="224"/>
        <v>0.70899999999999963</v>
      </c>
      <c r="GG22" s="139">
        <f t="shared" si="224"/>
        <v>20.771999999999998</v>
      </c>
      <c r="GH22" s="100">
        <f t="shared" si="224"/>
        <v>52.502000000000294</v>
      </c>
      <c r="GI22" s="107"/>
      <c r="GJ22" s="148">
        <f>GJ13+GJ20</f>
        <v>66.74799999999999</v>
      </c>
      <c r="GK22" s="148">
        <f>GK13+GK20</f>
        <v>39.576999999999984</v>
      </c>
      <c r="GL22" s="148">
        <f>GL13+GL20</f>
        <v>-14.126999999999999</v>
      </c>
      <c r="GM22" s="100">
        <f>GM13+GM20</f>
        <v>88.698000000000206</v>
      </c>
      <c r="GN22" s="148">
        <f t="shared" ref="GN22:GR22" si="225">GN13+GN20</f>
        <v>25.539999999999992</v>
      </c>
      <c r="GO22" s="148">
        <f t="shared" si="225"/>
        <v>2.2960000000000029</v>
      </c>
      <c r="GP22" s="148">
        <f t="shared" si="225"/>
        <v>-1.58</v>
      </c>
      <c r="GQ22" s="148">
        <f t="shared" si="225"/>
        <v>-26.297000000000001</v>
      </c>
      <c r="GR22" s="100">
        <f t="shared" si="225"/>
        <v>92.156999999999925</v>
      </c>
      <c r="GS22" s="107"/>
      <c r="GT22" s="156">
        <f t="shared" ref="GT22:GZ22" si="226">GT13+GT20</f>
        <v>65.345000000000027</v>
      </c>
      <c r="GU22" s="156">
        <f t="shared" si="226"/>
        <v>11.424999999999976</v>
      </c>
      <c r="GV22" s="100">
        <f t="shared" si="226"/>
        <v>77.188999999999965</v>
      </c>
      <c r="GW22" s="163">
        <f t="shared" si="226"/>
        <v>9.2860000000000014</v>
      </c>
      <c r="GX22" s="163">
        <f t="shared" si="226"/>
        <v>2.1020000000000003</v>
      </c>
      <c r="GY22" s="163">
        <f t="shared" si="226"/>
        <v>-0.38600000000000012</v>
      </c>
      <c r="GZ22" s="163">
        <f t="shared" si="226"/>
        <v>-15.86</v>
      </c>
      <c r="HA22" s="100">
        <f t="shared" ref="HA22" si="227">HA13+HA20</f>
        <v>71.912000000000091</v>
      </c>
      <c r="HB22" s="107"/>
      <c r="HC22" s="163">
        <f t="shared" ref="HC22:HI22" si="228">HC13+HC20</f>
        <v>78.356000000000108</v>
      </c>
      <c r="HD22" s="163">
        <f t="shared" si="228"/>
        <v>15.367999999999995</v>
      </c>
      <c r="HE22" s="100">
        <f t="shared" si="228"/>
        <v>88.019999999999982</v>
      </c>
      <c r="HF22" s="163">
        <f t="shared" si="228"/>
        <v>9.0179999999999865</v>
      </c>
      <c r="HG22" s="163">
        <f t="shared" si="228"/>
        <v>1.7779999999999987</v>
      </c>
      <c r="HH22" s="163">
        <f t="shared" si="228"/>
        <v>-4.1999999999999815E-2</v>
      </c>
      <c r="HI22" s="163">
        <f t="shared" si="228"/>
        <v>-20.452000000000002</v>
      </c>
      <c r="HJ22" s="100">
        <f t="shared" ref="HJ22" si="229">HJ13+HJ20</f>
        <v>84.025999999999897</v>
      </c>
      <c r="HK22" s="107"/>
      <c r="HL22" s="163">
        <f t="shared" ref="HL22:HR22" si="230">HL13+HL20</f>
        <v>89.001000000000033</v>
      </c>
      <c r="HM22" s="163">
        <f t="shared" si="230"/>
        <v>8.9190000000000111</v>
      </c>
      <c r="HN22" s="100">
        <f t="shared" si="230"/>
        <v>98.875000000000227</v>
      </c>
      <c r="HO22" s="163">
        <f t="shared" si="230"/>
        <v>8.7319999999999993</v>
      </c>
      <c r="HP22" s="163">
        <f t="shared" si="230"/>
        <v>2.1989999999999998</v>
      </c>
      <c r="HQ22" s="163">
        <f t="shared" si="230"/>
        <v>0.48999999999999977</v>
      </c>
      <c r="HR22" s="163">
        <f t="shared" si="230"/>
        <v>-14.470999999999997</v>
      </c>
      <c r="HS22" s="100">
        <f t="shared" ref="HS22" si="231">HS13+HS20</f>
        <v>94.870000000000289</v>
      </c>
      <c r="HT22" s="107"/>
      <c r="HU22" s="205">
        <f t="shared" ref="HU22:IA22" si="232">HU13+HU20</f>
        <v>81.774999999999949</v>
      </c>
      <c r="HV22" s="205">
        <f t="shared" si="232"/>
        <v>5.7460000000000058</v>
      </c>
      <c r="HW22" s="100">
        <f t="shared" si="232"/>
        <v>88.830000000000069</v>
      </c>
      <c r="HX22" s="205">
        <f t="shared" si="232"/>
        <v>27.23299999999999</v>
      </c>
      <c r="HY22" s="205">
        <f t="shared" si="232"/>
        <v>2.0760000000000005</v>
      </c>
      <c r="HZ22" s="205">
        <f t="shared" si="232"/>
        <v>-8.0000000000004512E-3</v>
      </c>
      <c r="IA22" s="205">
        <f t="shared" si="232"/>
        <v>-22.772999999999996</v>
      </c>
      <c r="IB22" s="100">
        <f t="shared" ref="IB22" si="233">IB13+IB20</f>
        <v>94.048999999999864</v>
      </c>
      <c r="IC22" s="107"/>
      <c r="ID22" s="100">
        <f>ID13+ID20</f>
        <v>71.885000000000019</v>
      </c>
      <c r="IE22" s="205">
        <f>IE13+IE20</f>
        <v>13.063000000000002</v>
      </c>
      <c r="IF22" s="205">
        <f>IF13+IF20</f>
        <v>2.6009999999999991</v>
      </c>
      <c r="IG22" s="205">
        <f>IG13+IG20</f>
        <v>0.49100000000000033</v>
      </c>
      <c r="IH22" s="205">
        <f>IH13+IH20</f>
        <v>-17.591999999999999</v>
      </c>
      <c r="II22" s="100">
        <f t="shared" ref="II22" si="234">II13+II20</f>
        <v>70.447999999999979</v>
      </c>
      <c r="IJ22" s="107"/>
      <c r="IK22" s="100">
        <f>IK13+IK20</f>
        <v>60.718999999999937</v>
      </c>
      <c r="IL22" s="205">
        <f>IL13+IL20</f>
        <v>10.236000000000004</v>
      </c>
      <c r="IM22" s="205">
        <f>IM13+IM20</f>
        <v>2.0259999999999998</v>
      </c>
      <c r="IN22" s="205">
        <f>IN13+IN20</f>
        <v>3.0999999999999694E-2</v>
      </c>
      <c r="IO22" s="205">
        <f>IO13+IO20</f>
        <v>-12.463999999999999</v>
      </c>
      <c r="IP22" s="100">
        <f>SUM(IK22:IO22)</f>
        <v>60.547999999999945</v>
      </c>
      <c r="IR22" s="100">
        <f t="shared" ref="IR22" si="235">IR13+IR20</f>
        <v>64.579999999999927</v>
      </c>
      <c r="IT22" s="100">
        <f t="shared" ref="IT22" si="236">IT13+IT20</f>
        <v>33.074999999999932</v>
      </c>
    </row>
    <row r="23" spans="1:254" s="132" customFormat="1" ht="3.75" customHeight="1">
      <c r="A23" s="140"/>
      <c r="B23" s="100"/>
      <c r="C23" s="202"/>
      <c r="D23" s="202"/>
      <c r="E23" s="100"/>
      <c r="F23" s="224"/>
      <c r="G23" s="224"/>
      <c r="H23" s="224"/>
      <c r="I23" s="100">
        <f t="shared" si="68"/>
        <v>0</v>
      </c>
      <c r="J23" s="264"/>
      <c r="K23" s="100"/>
      <c r="L23" s="202"/>
      <c r="M23" s="202"/>
      <c r="N23" s="100"/>
      <c r="O23" s="224"/>
      <c r="P23" s="224"/>
      <c r="Q23" s="224"/>
      <c r="R23" s="100">
        <f t="shared" si="69"/>
        <v>0</v>
      </c>
      <c r="S23" s="264"/>
      <c r="T23" s="100"/>
      <c r="U23" s="202"/>
      <c r="V23" s="202"/>
      <c r="W23" s="100"/>
      <c r="X23" s="224"/>
      <c r="Y23" s="224"/>
      <c r="Z23" s="224"/>
      <c r="AA23" s="100"/>
      <c r="AB23" s="264"/>
      <c r="AC23" s="100"/>
      <c r="AD23" s="202"/>
      <c r="AE23" s="202"/>
      <c r="AF23" s="100"/>
      <c r="AG23" s="224"/>
      <c r="AH23" s="224"/>
      <c r="AI23" s="224"/>
      <c r="AJ23" s="100"/>
      <c r="AK23" s="264"/>
      <c r="AL23" s="100"/>
      <c r="AM23" s="202"/>
      <c r="AN23" s="202"/>
      <c r="AO23" s="100"/>
      <c r="AP23" s="224"/>
      <c r="AQ23" s="224"/>
      <c r="AR23" s="224"/>
      <c r="AS23" s="100"/>
      <c r="AT23" s="264"/>
      <c r="AU23" s="100"/>
      <c r="AV23" s="202"/>
      <c r="AW23" s="202"/>
      <c r="AX23" s="100"/>
      <c r="AY23" s="224"/>
      <c r="AZ23" s="224"/>
      <c r="BA23" s="224"/>
      <c r="BB23" s="100"/>
      <c r="BC23" s="264"/>
      <c r="BD23" s="100"/>
      <c r="BE23" s="202"/>
      <c r="BF23" s="202"/>
      <c r="BG23" s="100"/>
      <c r="BH23" s="224"/>
      <c r="BI23" s="224"/>
      <c r="BJ23" s="224"/>
      <c r="BK23" s="100"/>
      <c r="BL23" s="264"/>
      <c r="BM23" s="100"/>
      <c r="BN23" s="202"/>
      <c r="BO23" s="202"/>
      <c r="BP23" s="100"/>
      <c r="BQ23" s="224"/>
      <c r="BR23" s="224"/>
      <c r="BS23" s="224"/>
      <c r="BT23" s="100"/>
      <c r="BU23" s="264"/>
      <c r="BV23" s="100"/>
      <c r="BW23" s="202"/>
      <c r="BX23" s="202"/>
      <c r="BY23" s="100"/>
      <c r="BZ23" s="224"/>
      <c r="CA23" s="224"/>
      <c r="CB23" s="224"/>
      <c r="CC23" s="100"/>
      <c r="CD23" s="264"/>
      <c r="CE23" s="100"/>
      <c r="CF23" s="202"/>
      <c r="CG23" s="202"/>
      <c r="CH23" s="100"/>
      <c r="CI23" s="224"/>
      <c r="CJ23" s="224"/>
      <c r="CK23" s="224"/>
      <c r="CL23" s="100"/>
      <c r="CM23" s="264"/>
      <c r="CN23" s="100"/>
      <c r="CO23" s="202"/>
      <c r="CP23" s="202"/>
      <c r="CQ23" s="100"/>
      <c r="CR23" s="224"/>
      <c r="CS23" s="224"/>
      <c r="CT23" s="224"/>
      <c r="CU23" s="100"/>
      <c r="CV23" s="264"/>
      <c r="CW23" s="100"/>
      <c r="CX23" s="202"/>
      <c r="CY23" s="202"/>
      <c r="CZ23" s="100"/>
      <c r="DA23" s="224"/>
      <c r="DB23" s="224"/>
      <c r="DC23" s="224"/>
      <c r="DD23" s="100"/>
      <c r="DE23" s="264"/>
      <c r="DF23" s="100"/>
      <c r="DG23" s="202"/>
      <c r="DH23" s="202"/>
      <c r="DI23" s="100"/>
      <c r="DJ23" s="224"/>
      <c r="DK23" s="224"/>
      <c r="DL23" s="224"/>
      <c r="DM23" s="100"/>
      <c r="DN23" s="224"/>
      <c r="DO23" s="100"/>
      <c r="DP23" s="202"/>
      <c r="DQ23" s="202"/>
      <c r="DR23" s="100"/>
      <c r="DS23" s="147"/>
      <c r="DT23" s="147"/>
      <c r="DU23" s="225"/>
      <c r="DV23" s="100"/>
      <c r="DW23" s="224"/>
      <c r="DX23" s="100"/>
      <c r="DY23" s="202"/>
      <c r="DZ23" s="202"/>
      <c r="EA23" s="100"/>
      <c r="EB23" s="147"/>
      <c r="EC23" s="147"/>
      <c r="ED23" s="225"/>
      <c r="EE23" s="100"/>
      <c r="EF23" s="146"/>
      <c r="EG23" s="100"/>
      <c r="EH23" s="202"/>
      <c r="EI23" s="202"/>
      <c r="EJ23" s="100"/>
      <c r="EK23" s="147"/>
      <c r="EL23" s="147"/>
      <c r="EM23" s="225"/>
      <c r="EN23" s="100"/>
      <c r="EO23" s="173"/>
      <c r="EP23" s="100"/>
      <c r="EQ23" s="202"/>
      <c r="ER23" s="202"/>
      <c r="ES23" s="100"/>
      <c r="ET23" s="147"/>
      <c r="EU23" s="147"/>
      <c r="EV23" s="225"/>
      <c r="EW23" s="100"/>
      <c r="EX23" s="173"/>
      <c r="EY23" s="100"/>
      <c r="EZ23" s="202"/>
      <c r="FA23" s="202"/>
      <c r="FB23" s="100"/>
      <c r="FC23" s="147"/>
      <c r="FD23" s="147"/>
      <c r="FE23" s="225"/>
      <c r="FF23" s="100"/>
      <c r="FG23" s="173"/>
      <c r="FH23" s="100"/>
      <c r="FI23" s="202"/>
      <c r="FJ23" s="202"/>
      <c r="FK23" s="100"/>
      <c r="FL23" s="147"/>
      <c r="FM23" s="147"/>
      <c r="FN23" s="225"/>
      <c r="FO23" s="100"/>
      <c r="FP23" s="173"/>
      <c r="FQ23" s="100"/>
      <c r="FR23" s="202"/>
      <c r="FS23" s="202"/>
      <c r="FT23" s="100"/>
      <c r="FU23" s="147"/>
      <c r="FV23" s="147"/>
      <c r="FW23" s="225"/>
      <c r="FX23" s="100"/>
      <c r="FY23" s="173"/>
      <c r="FZ23" s="148"/>
      <c r="GA23" s="130"/>
      <c r="GB23" s="143"/>
      <c r="GC23" s="100"/>
      <c r="GD23" s="143"/>
      <c r="GE23" s="143"/>
      <c r="GF23" s="143"/>
      <c r="GG23" s="143"/>
      <c r="GH23" s="100"/>
      <c r="GI23" s="173"/>
      <c r="GJ23" s="148"/>
      <c r="GK23" s="130"/>
      <c r="GL23" s="143"/>
      <c r="GM23" s="100"/>
      <c r="GN23" s="143"/>
      <c r="GO23" s="143"/>
      <c r="GP23" s="143"/>
      <c r="GQ23" s="143"/>
      <c r="GR23" s="100"/>
      <c r="GS23" s="173"/>
      <c r="GT23" s="143"/>
      <c r="GU23" s="143"/>
      <c r="GV23" s="100"/>
      <c r="GW23" s="143"/>
      <c r="GX23" s="143"/>
      <c r="GY23" s="143"/>
      <c r="GZ23" s="143"/>
      <c r="HA23" s="100"/>
      <c r="HB23" s="173"/>
      <c r="HC23" s="143"/>
      <c r="HD23" s="143"/>
      <c r="HE23" s="100"/>
      <c r="HF23" s="143"/>
      <c r="HG23" s="143"/>
      <c r="HH23" s="143"/>
      <c r="HI23" s="143"/>
      <c r="HJ23" s="100"/>
      <c r="HK23" s="173"/>
      <c r="HL23" s="143"/>
      <c r="HM23" s="143"/>
      <c r="HN23" s="100"/>
      <c r="HO23" s="143"/>
      <c r="HP23" s="143"/>
      <c r="HQ23" s="143"/>
      <c r="HR23" s="143"/>
      <c r="HS23" s="100"/>
      <c r="HT23" s="224"/>
      <c r="HU23" s="202"/>
      <c r="HV23" s="202"/>
      <c r="HW23" s="100"/>
      <c r="HX23" s="202"/>
      <c r="HY23" s="202"/>
      <c r="HZ23" s="202"/>
      <c r="IA23" s="202"/>
      <c r="IB23" s="100"/>
      <c r="IC23" s="224"/>
      <c r="ID23" s="100"/>
      <c r="IE23" s="202"/>
      <c r="IF23" s="202"/>
      <c r="IG23" s="202"/>
      <c r="IH23" s="202"/>
      <c r="II23" s="100"/>
      <c r="IJ23" s="224"/>
      <c r="IK23" s="100"/>
      <c r="IL23" s="202"/>
      <c r="IM23" s="202"/>
      <c r="IN23" s="202"/>
      <c r="IO23" s="202"/>
      <c r="IP23" s="100"/>
      <c r="IR23" s="100"/>
      <c r="IT23" s="100"/>
    </row>
    <row r="24" spans="1:254">
      <c r="A24" s="29" t="s">
        <v>65</v>
      </c>
      <c r="B24" s="100">
        <v>-39.923000000000002</v>
      </c>
      <c r="C24" s="202">
        <v>-9.5000000000000001E-2</v>
      </c>
      <c r="D24" s="202">
        <v>0</v>
      </c>
      <c r="E24" s="100">
        <f t="shared" ref="E24" si="237">B24+C24+D24</f>
        <v>-40.018000000000001</v>
      </c>
      <c r="F24" s="202">
        <v>-1.4950000000000001</v>
      </c>
      <c r="G24" s="202">
        <v>-1.1839999999999999</v>
      </c>
      <c r="H24" s="202">
        <v>1.3859999999999999</v>
      </c>
      <c r="I24" s="100">
        <f t="shared" si="68"/>
        <v>-41.310999999999993</v>
      </c>
      <c r="J24" s="265"/>
      <c r="K24" s="100">
        <v>-31.623999999999999</v>
      </c>
      <c r="L24" s="202">
        <v>-9.5000000000000001E-2</v>
      </c>
      <c r="M24" s="202">
        <v>0</v>
      </c>
      <c r="N24" s="100">
        <f t="shared" ref="N24" si="238">K24+L24+M24</f>
        <v>-31.718999999999998</v>
      </c>
      <c r="O24" s="202">
        <v>-1.498</v>
      </c>
      <c r="P24" s="202">
        <v>-1.19</v>
      </c>
      <c r="Q24" s="202">
        <v>1.3859999999999999</v>
      </c>
      <c r="R24" s="100">
        <f t="shared" si="69"/>
        <v>-33.020999999999994</v>
      </c>
      <c r="S24" s="265"/>
      <c r="T24" s="100">
        <v>-30.890999999999998</v>
      </c>
      <c r="U24" s="202">
        <v>-8.8999999999999996E-2</v>
      </c>
      <c r="V24" s="202">
        <v>0</v>
      </c>
      <c r="W24" s="100">
        <f t="shared" ref="W24" si="239">T24+U24+V24</f>
        <v>-30.979999999999997</v>
      </c>
      <c r="X24" s="202">
        <v>-1.514</v>
      </c>
      <c r="Y24" s="202">
        <v>-1.0760000000000001</v>
      </c>
      <c r="Z24" s="202">
        <v>0.51100000000000001</v>
      </c>
      <c r="AA24" s="100">
        <v>-33.058999999999997</v>
      </c>
      <c r="AB24" s="265"/>
      <c r="AC24" s="100">
        <v>-30.810000000000002</v>
      </c>
      <c r="AD24" s="202">
        <v>-8.5000000000000006E-2</v>
      </c>
      <c r="AE24" s="202">
        <v>0</v>
      </c>
      <c r="AF24" s="100">
        <f t="shared" ref="AF24" si="240">AC24+AD24+AE24</f>
        <v>-30.895000000000003</v>
      </c>
      <c r="AG24" s="202">
        <v>-1.518</v>
      </c>
      <c r="AH24" s="202">
        <v>-1.288</v>
      </c>
      <c r="AI24" s="202">
        <v>2.2610000000000001</v>
      </c>
      <c r="AJ24" s="100">
        <f>AF24+AG24+AH24+AI24</f>
        <v>-31.44</v>
      </c>
      <c r="AK24" s="265"/>
      <c r="AL24" s="100">
        <v>-34.094000000000001</v>
      </c>
      <c r="AM24" s="202">
        <v>-8.3000000000000004E-2</v>
      </c>
      <c r="AN24" s="202">
        <v>0</v>
      </c>
      <c r="AO24" s="100">
        <f t="shared" ref="AO24" si="241">AL24+AM24+AN24</f>
        <v>-34.177</v>
      </c>
      <c r="AP24" s="202">
        <v>-1.5309999999999999</v>
      </c>
      <c r="AQ24" s="202">
        <v>0</v>
      </c>
      <c r="AR24" s="202">
        <v>1.3859999999999999</v>
      </c>
      <c r="AS24" s="100">
        <f>AO24+AP24+AQ24+AR24</f>
        <v>-34.321999999999996</v>
      </c>
      <c r="AT24" s="265"/>
      <c r="AU24" s="100">
        <v>-28.811</v>
      </c>
      <c r="AV24" s="202">
        <v>-7.3999999999999996E-2</v>
      </c>
      <c r="AW24" s="202">
        <v>0</v>
      </c>
      <c r="AX24" s="100">
        <f t="shared" ref="AX24" si="242">AU24+AV24+AW24</f>
        <v>-28.885000000000002</v>
      </c>
      <c r="AY24" s="202">
        <v>-1.56</v>
      </c>
      <c r="AZ24" s="202">
        <v>-1E-3</v>
      </c>
      <c r="BA24" s="202">
        <v>1.3859999999999999</v>
      </c>
      <c r="BB24" s="100">
        <f>AX24+AY24+AZ24+BA24</f>
        <v>-29.060000000000002</v>
      </c>
      <c r="BC24" s="265"/>
      <c r="BD24" s="100">
        <v>-30.911000000000001</v>
      </c>
      <c r="BE24" s="202">
        <v>-0.08</v>
      </c>
      <c r="BF24" s="202">
        <v>0</v>
      </c>
      <c r="BG24" s="100">
        <f t="shared" ref="BG24" si="243">BD24+BE24+BF24</f>
        <v>-30.991</v>
      </c>
      <c r="BH24" s="202">
        <v>-1.5669999999999999</v>
      </c>
      <c r="BI24" s="202">
        <v>-1E-3</v>
      </c>
      <c r="BJ24" s="202">
        <v>1.3859999999999999</v>
      </c>
      <c r="BK24" s="100">
        <f>BG24+BH24+BI24+BJ24</f>
        <v>-31.172999999999998</v>
      </c>
      <c r="BL24" s="265"/>
      <c r="BM24" s="100">
        <v>-31.669</v>
      </c>
      <c r="BN24" s="202">
        <v>-7.9000000000000001E-2</v>
      </c>
      <c r="BO24" s="202">
        <v>0</v>
      </c>
      <c r="BP24" s="100">
        <f t="shared" ref="BP24" si="244">BM24+BN24+BO24</f>
        <v>-31.748000000000001</v>
      </c>
      <c r="BQ24" s="202">
        <v>-1.569</v>
      </c>
      <c r="BR24" s="202">
        <v>-1E-3</v>
      </c>
      <c r="BS24" s="202">
        <v>1.3859999999999999</v>
      </c>
      <c r="BT24" s="100">
        <f>BP24+BQ24+BR24+BS24</f>
        <v>-31.931999999999999</v>
      </c>
      <c r="BU24" s="265"/>
      <c r="BV24" s="100">
        <v>-31.406999999999996</v>
      </c>
      <c r="BW24" s="202">
        <v>-7.6999999999999999E-2</v>
      </c>
      <c r="BX24" s="202">
        <v>0</v>
      </c>
      <c r="BY24" s="100">
        <f t="shared" ref="BY24" si="245">BV24+BW24+BX24</f>
        <v>-31.483999999999998</v>
      </c>
      <c r="BZ24" s="202">
        <v>-1.6319999999999999</v>
      </c>
      <c r="CA24" s="202">
        <v>-1E-3</v>
      </c>
      <c r="CB24" s="202">
        <v>1.3859999999999999</v>
      </c>
      <c r="CC24" s="100">
        <f>BY24+BZ24+CA24+CB24</f>
        <v>-31.730999999999998</v>
      </c>
      <c r="CD24" s="265"/>
      <c r="CE24" s="100">
        <v>-28.088999999999999</v>
      </c>
      <c r="CF24" s="202">
        <v>-7.8E-2</v>
      </c>
      <c r="CG24" s="202">
        <v>0</v>
      </c>
      <c r="CH24" s="100">
        <f t="shared" ref="CH24" si="246">CE24+CF24+CG24</f>
        <v>-28.166999999999998</v>
      </c>
      <c r="CI24" s="202">
        <v>-1.6279999999999999</v>
      </c>
      <c r="CJ24" s="202">
        <v>0</v>
      </c>
      <c r="CK24" s="202">
        <v>1.3859999999999999</v>
      </c>
      <c r="CL24" s="100">
        <f>CH24+CI24+CJ24+CK24</f>
        <v>-28.408999999999999</v>
      </c>
      <c r="CM24" s="265"/>
      <c r="CN24" s="100">
        <v>-27.571999999999999</v>
      </c>
      <c r="CO24" s="202">
        <v>-7.9000000000000001E-2</v>
      </c>
      <c r="CP24" s="202">
        <v>0</v>
      </c>
      <c r="CQ24" s="100">
        <f t="shared" ref="CQ24" si="247">CN24+CO24+CP24</f>
        <v>-27.651</v>
      </c>
      <c r="CR24" s="202">
        <v>-1.6279999999999999</v>
      </c>
      <c r="CS24" s="202">
        <v>-1E-3</v>
      </c>
      <c r="CT24" s="202">
        <v>1.3859999999999999</v>
      </c>
      <c r="CU24" s="100">
        <f>CQ24+CR24+CS24+CT24</f>
        <v>-27.894000000000002</v>
      </c>
      <c r="CV24" s="265"/>
      <c r="CW24" s="100">
        <v>-26.949000000000002</v>
      </c>
      <c r="CX24" s="202">
        <v>-8.1000000000000003E-2</v>
      </c>
      <c r="CY24" s="202">
        <v>0</v>
      </c>
      <c r="CZ24" s="100">
        <f t="shared" si="81"/>
        <v>-27.03</v>
      </c>
      <c r="DA24" s="202">
        <v>-1.627</v>
      </c>
      <c r="DB24" s="202">
        <v>-1E-3</v>
      </c>
      <c r="DC24" s="202">
        <v>1.3859999999999999</v>
      </c>
      <c r="DD24" s="100">
        <f>CZ24+DA24+DB24+DC24</f>
        <v>-27.272000000000002</v>
      </c>
      <c r="DE24" s="265"/>
      <c r="DF24" s="100">
        <v>-26.367000000000004</v>
      </c>
      <c r="DG24" s="202">
        <v>-7.8E-2</v>
      </c>
      <c r="DH24" s="202">
        <v>0</v>
      </c>
      <c r="DI24" s="100">
        <f t="shared" si="82"/>
        <v>-26.445000000000004</v>
      </c>
      <c r="DJ24" s="202">
        <v>-1.627</v>
      </c>
      <c r="DK24" s="202">
        <v>-2E-3</v>
      </c>
      <c r="DL24" s="202">
        <v>1.3859999999999999</v>
      </c>
      <c r="DM24" s="100">
        <f>DI24+DJ24+DK24+DL24</f>
        <v>-26.688000000000002</v>
      </c>
      <c r="DN24" s="107"/>
      <c r="DO24" s="100">
        <v>-25.229999999999997</v>
      </c>
      <c r="DP24" s="202">
        <v>-7.4999999999999997E-2</v>
      </c>
      <c r="DQ24" s="202">
        <v>0</v>
      </c>
      <c r="DR24" s="100">
        <f t="shared" si="83"/>
        <v>-25.304999999999996</v>
      </c>
      <c r="DS24" s="202">
        <v>-1.64</v>
      </c>
      <c r="DT24" s="202">
        <v>-5.0000000000000001E-3</v>
      </c>
      <c r="DU24" s="202">
        <v>1.3859999999999999</v>
      </c>
      <c r="DV24" s="100">
        <f>DR24+DS24+DT24+DU24</f>
        <v>-25.563999999999997</v>
      </c>
      <c r="DW24" s="107"/>
      <c r="DX24" s="100">
        <v>-25.48</v>
      </c>
      <c r="DY24" s="202">
        <v>-7.6999999999999999E-2</v>
      </c>
      <c r="DZ24" s="202">
        <v>0</v>
      </c>
      <c r="EA24" s="100">
        <f t="shared" si="84"/>
        <v>-25.557000000000002</v>
      </c>
      <c r="EB24" s="202">
        <v>-1.6379999999999999</v>
      </c>
      <c r="EC24" s="202">
        <v>-4.0000000000000001E-3</v>
      </c>
      <c r="ED24" s="202">
        <v>1.3859999999999999</v>
      </c>
      <c r="EE24" s="100">
        <f>EA24+EB24+EC24+ED24</f>
        <v>-25.813000000000002</v>
      </c>
      <c r="EF24" s="107"/>
      <c r="EG24" s="100">
        <v>-24.574999999999999</v>
      </c>
      <c r="EH24" s="205">
        <v>-7.5999999999999998E-2</v>
      </c>
      <c r="EI24" s="205">
        <v>0</v>
      </c>
      <c r="EJ24" s="100">
        <f t="shared" si="85"/>
        <v>-24.651</v>
      </c>
      <c r="EK24" s="205">
        <v>-1.6459999999999999</v>
      </c>
      <c r="EL24" s="205">
        <v>-5.0000000000000001E-3</v>
      </c>
      <c r="EM24" s="205">
        <v>1.3859999999999999</v>
      </c>
      <c r="EN24" s="100">
        <f>EJ24+EK24+EL24+EM24</f>
        <v>-24.916</v>
      </c>
      <c r="EO24" s="107"/>
      <c r="EP24" s="109">
        <v>-26.564999999999998</v>
      </c>
      <c r="EQ24" s="205">
        <v>-7.4999999999999997E-2</v>
      </c>
      <c r="ER24" s="205">
        <v>0</v>
      </c>
      <c r="ES24" s="100">
        <f t="shared" si="86"/>
        <v>-26.639999999999997</v>
      </c>
      <c r="ET24" s="205">
        <v>-1.651</v>
      </c>
      <c r="EU24" s="205">
        <v>-4.0000000000000001E-3</v>
      </c>
      <c r="EV24" s="205">
        <v>1.3879999999999999</v>
      </c>
      <c r="EW24" s="100">
        <f>ES24+ET24+EU24+EV24</f>
        <v>-26.906999999999996</v>
      </c>
      <c r="EX24" s="107"/>
      <c r="EY24" s="100">
        <v>-21.936</v>
      </c>
      <c r="EZ24" s="205">
        <v>-7.0999999999999994E-2</v>
      </c>
      <c r="FA24" s="205">
        <v>0</v>
      </c>
      <c r="FB24" s="100">
        <f t="shared" si="87"/>
        <v>-22.007000000000001</v>
      </c>
      <c r="FC24" s="205">
        <v>-1.6539999999999999</v>
      </c>
      <c r="FD24" s="205">
        <v>-5.0000000000000001E-3</v>
      </c>
      <c r="FE24" s="205">
        <v>0.71799999999999997</v>
      </c>
      <c r="FF24" s="100">
        <f>FB24+FC24+FD24+FE24</f>
        <v>-22.948</v>
      </c>
      <c r="FG24" s="107"/>
      <c r="FH24" s="100">
        <v>-22.97</v>
      </c>
      <c r="FI24" s="205">
        <v>-6.8000000000000005E-2</v>
      </c>
      <c r="FJ24" s="205">
        <v>0</v>
      </c>
      <c r="FK24" s="100">
        <f t="shared" si="88"/>
        <v>-23.038</v>
      </c>
      <c r="FL24" s="205">
        <v>-1.657</v>
      </c>
      <c r="FM24" s="205">
        <v>-2E-3</v>
      </c>
      <c r="FN24" s="205">
        <v>1.72</v>
      </c>
      <c r="FO24" s="100">
        <f>FK24+FL24+FM24+FN24</f>
        <v>-22.977</v>
      </c>
      <c r="FP24" s="107"/>
      <c r="FQ24" s="100">
        <v>-20.684999999999999</v>
      </c>
      <c r="FR24" s="205">
        <v>-7.6999999999999999E-2</v>
      </c>
      <c r="FS24" s="205">
        <v>0</v>
      </c>
      <c r="FT24" s="100">
        <f t="shared" si="89"/>
        <v>-20.762</v>
      </c>
      <c r="FU24" s="205">
        <v>-1.66</v>
      </c>
      <c r="FV24" s="205">
        <v>-1E-3</v>
      </c>
      <c r="FW24" s="205">
        <v>1.7190000000000001</v>
      </c>
      <c r="FX24" s="100">
        <f>FT24+FU24+FV24+FW24</f>
        <v>-20.704000000000001</v>
      </c>
      <c r="FY24" s="107"/>
      <c r="FZ24" s="148">
        <v>-16.484000000000002</v>
      </c>
      <c r="GA24" s="148">
        <v>-3.61</v>
      </c>
      <c r="GB24" s="139">
        <v>-0.81799999999999995</v>
      </c>
      <c r="GC24" s="100">
        <f>SUM(FZ24:GB24)</f>
        <v>-20.912000000000003</v>
      </c>
      <c r="GD24" s="139">
        <v>-1.3859999999999999</v>
      </c>
      <c r="GE24" s="139">
        <v>-1.2849999999999999</v>
      </c>
      <c r="GF24" s="139">
        <v>-7.3999999999999996E-2</v>
      </c>
      <c r="GG24" s="139">
        <v>2.3919999999999999</v>
      </c>
      <c r="GH24" s="100">
        <f>SUM(GC24:GG24)</f>
        <v>-21.265000000000004</v>
      </c>
      <c r="GI24" s="107"/>
      <c r="GJ24" s="148">
        <v>-18.582999999999998</v>
      </c>
      <c r="GK24" s="148">
        <v>-3.3340000000000001</v>
      </c>
      <c r="GL24" s="139">
        <v>-0.51900000000000002</v>
      </c>
      <c r="GM24" s="100">
        <v>-22.435999999999996</v>
      </c>
      <c r="GN24" s="139">
        <v>-1.325</v>
      </c>
      <c r="GO24" s="139">
        <v>-1.2849999999999999</v>
      </c>
      <c r="GP24" s="139">
        <v>-7.0000000000000007E-2</v>
      </c>
      <c r="GQ24" s="139">
        <v>2.3370000000000002</v>
      </c>
      <c r="GR24" s="100">
        <f>SUM(GM24:GQ24)</f>
        <v>-22.778999999999996</v>
      </c>
      <c r="GS24" s="107"/>
      <c r="GT24" s="139">
        <v>-17.989999999999998</v>
      </c>
      <c r="GU24" s="139">
        <v>-3.3879999999999999</v>
      </c>
      <c r="GV24" s="100">
        <v>-21.378</v>
      </c>
      <c r="GW24" s="139">
        <v>-1.3680000000000001</v>
      </c>
      <c r="GX24" s="139">
        <v>-1.2849999999999999</v>
      </c>
      <c r="GY24" s="139">
        <v>-6.7000000000000004E-2</v>
      </c>
      <c r="GZ24" s="139">
        <v>2.3359999999999999</v>
      </c>
      <c r="HA24" s="100">
        <f>SUM(GV24:GZ24)</f>
        <v>-21.762</v>
      </c>
      <c r="HB24" s="107"/>
      <c r="HC24" s="139">
        <v>-17.452000000000002</v>
      </c>
      <c r="HD24" s="139">
        <v>-3.3330000000000002</v>
      </c>
      <c r="HE24" s="100">
        <v>-20.785000000000004</v>
      </c>
      <c r="HF24" s="139">
        <v>-1.331</v>
      </c>
      <c r="HG24" s="139">
        <v>-1.2849999999999999</v>
      </c>
      <c r="HH24" s="139">
        <v>-6.7000000000000004E-2</v>
      </c>
      <c r="HI24" s="139">
        <v>2.3370000000000002</v>
      </c>
      <c r="HJ24" s="100">
        <f>SUM(HE24:HI24)</f>
        <v>-21.131000000000004</v>
      </c>
      <c r="HK24" s="107"/>
      <c r="HL24" s="139">
        <v>-16.998999999999999</v>
      </c>
      <c r="HM24" s="139">
        <v>-0.82299999999999995</v>
      </c>
      <c r="HN24" s="100">
        <v>-17.821999999999999</v>
      </c>
      <c r="HO24" s="139">
        <v>-0.27800000000000002</v>
      </c>
      <c r="HP24" s="139">
        <v>-1.284</v>
      </c>
      <c r="HQ24" s="139">
        <v>-6.8000000000000005E-2</v>
      </c>
      <c r="HR24" s="139">
        <v>1.2829999999999999</v>
      </c>
      <c r="HS24" s="100">
        <f>SUM(HN24:HR24)</f>
        <v>-18.168999999999997</v>
      </c>
      <c r="HT24" s="107"/>
      <c r="HU24" s="202">
        <v>-16.916</v>
      </c>
      <c r="HV24" s="202">
        <v>-0.59899999999999998</v>
      </c>
      <c r="HW24" s="100">
        <v>-17.515000000000001</v>
      </c>
      <c r="HX24" s="202">
        <v>-0.27800000000000002</v>
      </c>
      <c r="HY24" s="202">
        <v>-1.284</v>
      </c>
      <c r="HZ24" s="202">
        <v>-6.2E-2</v>
      </c>
      <c r="IA24" s="202">
        <v>1.284</v>
      </c>
      <c r="IB24" s="100">
        <f>SUM(HW24:IA24)</f>
        <v>-17.855</v>
      </c>
      <c r="IC24" s="107"/>
      <c r="ID24" s="100">
        <v>-16.501000000000001</v>
      </c>
      <c r="IE24" s="202">
        <v>-0.20599999999999999</v>
      </c>
      <c r="IF24" s="202">
        <v>-1.284</v>
      </c>
      <c r="IG24" s="202">
        <v>-6.0999999999999999E-2</v>
      </c>
      <c r="IH24" s="202">
        <v>1.284</v>
      </c>
      <c r="II24" s="100">
        <f>SUM(ID24:IH24)</f>
        <v>-16.768000000000001</v>
      </c>
      <c r="IJ24" s="107"/>
      <c r="IK24" s="100">
        <v>-15.285</v>
      </c>
      <c r="IL24" s="202">
        <v>-0.35</v>
      </c>
      <c r="IM24" s="202">
        <v>-1.284</v>
      </c>
      <c r="IN24" s="202">
        <v>-0.06</v>
      </c>
      <c r="IO24" s="202">
        <v>1.284</v>
      </c>
      <c r="IP24" s="100">
        <f>SUM(IK24:IO24)</f>
        <v>-15.694999999999999</v>
      </c>
      <c r="IR24" s="100">
        <v>-60.622999999999998</v>
      </c>
      <c r="IT24" s="100">
        <v>-49.765000000000001</v>
      </c>
    </row>
    <row r="25" spans="1:254" s="132" customFormat="1" ht="3.75" customHeight="1">
      <c r="A25" s="140"/>
      <c r="B25" s="100"/>
      <c r="C25" s="202"/>
      <c r="D25" s="202"/>
      <c r="E25" s="100"/>
      <c r="F25" s="224"/>
      <c r="G25" s="224"/>
      <c r="H25" s="224"/>
      <c r="I25" s="100">
        <f t="shared" si="68"/>
        <v>0</v>
      </c>
      <c r="J25" s="264"/>
      <c r="K25" s="100"/>
      <c r="L25" s="202"/>
      <c r="M25" s="202"/>
      <c r="N25" s="100"/>
      <c r="O25" s="224"/>
      <c r="P25" s="224"/>
      <c r="Q25" s="224"/>
      <c r="R25" s="100">
        <f t="shared" si="69"/>
        <v>0</v>
      </c>
      <c r="S25" s="264"/>
      <c r="T25" s="100"/>
      <c r="U25" s="202"/>
      <c r="V25" s="202"/>
      <c r="W25" s="100"/>
      <c r="X25" s="224"/>
      <c r="Y25" s="224"/>
      <c r="Z25" s="224"/>
      <c r="AA25" s="100"/>
      <c r="AB25" s="264"/>
      <c r="AC25" s="100"/>
      <c r="AD25" s="202"/>
      <c r="AE25" s="202"/>
      <c r="AF25" s="100"/>
      <c r="AG25" s="224"/>
      <c r="AH25" s="224"/>
      <c r="AI25" s="224"/>
      <c r="AJ25" s="100"/>
      <c r="AK25" s="264"/>
      <c r="AL25" s="100"/>
      <c r="AM25" s="202"/>
      <c r="AN25" s="202"/>
      <c r="AO25" s="100"/>
      <c r="AP25" s="224"/>
      <c r="AQ25" s="224"/>
      <c r="AR25" s="224"/>
      <c r="AS25" s="100"/>
      <c r="AT25" s="264"/>
      <c r="AU25" s="100"/>
      <c r="AV25" s="202"/>
      <c r="AW25" s="202"/>
      <c r="AX25" s="100"/>
      <c r="AY25" s="224"/>
      <c r="AZ25" s="224"/>
      <c r="BA25" s="224"/>
      <c r="BB25" s="100"/>
      <c r="BC25" s="264"/>
      <c r="BD25" s="100"/>
      <c r="BE25" s="202"/>
      <c r="BF25" s="202"/>
      <c r="BG25" s="100"/>
      <c r="BH25" s="224"/>
      <c r="BI25" s="224"/>
      <c r="BJ25" s="224"/>
      <c r="BK25" s="100"/>
      <c r="BL25" s="264"/>
      <c r="BM25" s="100"/>
      <c r="BN25" s="202"/>
      <c r="BO25" s="202"/>
      <c r="BP25" s="100"/>
      <c r="BQ25" s="224"/>
      <c r="BR25" s="224"/>
      <c r="BS25" s="224"/>
      <c r="BT25" s="100"/>
      <c r="BU25" s="264"/>
      <c r="BV25" s="100"/>
      <c r="BW25" s="202"/>
      <c r="BX25" s="202"/>
      <c r="BY25" s="100"/>
      <c r="BZ25" s="224"/>
      <c r="CA25" s="224"/>
      <c r="CB25" s="224"/>
      <c r="CC25" s="100"/>
      <c r="CD25" s="264"/>
      <c r="CE25" s="100"/>
      <c r="CF25" s="202"/>
      <c r="CG25" s="202"/>
      <c r="CH25" s="100"/>
      <c r="CI25" s="224"/>
      <c r="CJ25" s="224"/>
      <c r="CK25" s="224"/>
      <c r="CL25" s="100"/>
      <c r="CM25" s="264"/>
      <c r="CN25" s="100"/>
      <c r="CO25" s="202"/>
      <c r="CP25" s="202"/>
      <c r="CQ25" s="100"/>
      <c r="CR25" s="224"/>
      <c r="CS25" s="224"/>
      <c r="CT25" s="224"/>
      <c r="CU25" s="100"/>
      <c r="CV25" s="264"/>
      <c r="CW25" s="100"/>
      <c r="CX25" s="202"/>
      <c r="CY25" s="202"/>
      <c r="CZ25" s="100"/>
      <c r="DA25" s="224"/>
      <c r="DB25" s="224"/>
      <c r="DC25" s="224"/>
      <c r="DD25" s="100"/>
      <c r="DE25" s="264"/>
      <c r="DF25" s="100"/>
      <c r="DG25" s="202"/>
      <c r="DH25" s="202"/>
      <c r="DI25" s="100"/>
      <c r="DJ25" s="224"/>
      <c r="DK25" s="224"/>
      <c r="DL25" s="224"/>
      <c r="DM25" s="100"/>
      <c r="DN25" s="224"/>
      <c r="DO25" s="100"/>
      <c r="DP25" s="202"/>
      <c r="DQ25" s="202"/>
      <c r="DR25" s="100"/>
      <c r="DS25" s="147"/>
      <c r="DT25" s="147"/>
      <c r="DU25" s="225"/>
      <c r="DV25" s="100"/>
      <c r="DW25" s="224"/>
      <c r="DX25" s="100"/>
      <c r="DY25" s="202"/>
      <c r="DZ25" s="202"/>
      <c r="EA25" s="100"/>
      <c r="EB25" s="147"/>
      <c r="EC25" s="147"/>
      <c r="ED25" s="225"/>
      <c r="EE25" s="100"/>
      <c r="EF25" s="146"/>
      <c r="EG25" s="100"/>
      <c r="EH25" s="202"/>
      <c r="EI25" s="202"/>
      <c r="EJ25" s="100"/>
      <c r="EK25" s="147"/>
      <c r="EL25" s="147"/>
      <c r="EM25" s="225"/>
      <c r="EN25" s="100"/>
      <c r="EO25" s="173"/>
      <c r="EP25" s="100"/>
      <c r="EQ25" s="202"/>
      <c r="ER25" s="202"/>
      <c r="ES25" s="100"/>
      <c r="ET25" s="147"/>
      <c r="EU25" s="147"/>
      <c r="EV25" s="225"/>
      <c r="EW25" s="100"/>
      <c r="EX25" s="173"/>
      <c r="EY25" s="100"/>
      <c r="EZ25" s="202"/>
      <c r="FA25" s="202"/>
      <c r="FB25" s="100"/>
      <c r="FC25" s="147"/>
      <c r="FD25" s="147"/>
      <c r="FE25" s="225"/>
      <c r="FF25" s="100"/>
      <c r="FG25" s="173"/>
      <c r="FH25" s="100"/>
      <c r="FI25" s="202"/>
      <c r="FJ25" s="202"/>
      <c r="FK25" s="100"/>
      <c r="FL25" s="147"/>
      <c r="FM25" s="147"/>
      <c r="FN25" s="225"/>
      <c r="FO25" s="100"/>
      <c r="FP25" s="173"/>
      <c r="FQ25" s="100"/>
      <c r="FR25" s="202"/>
      <c r="FS25" s="202"/>
      <c r="FT25" s="100"/>
      <c r="FU25" s="147"/>
      <c r="FV25" s="147"/>
      <c r="FW25" s="225"/>
      <c r="FX25" s="100"/>
      <c r="FY25" s="173"/>
      <c r="FZ25" s="148"/>
      <c r="GA25" s="130"/>
      <c r="GB25" s="143"/>
      <c r="GC25" s="100"/>
      <c r="GD25" s="143"/>
      <c r="GE25" s="143"/>
      <c r="GF25" s="143"/>
      <c r="GG25" s="143"/>
      <c r="GH25" s="100"/>
      <c r="GI25" s="173"/>
      <c r="GJ25" s="148"/>
      <c r="GK25" s="130"/>
      <c r="GL25" s="143"/>
      <c r="GM25" s="100"/>
      <c r="GN25" s="143"/>
      <c r="GO25" s="143"/>
      <c r="GP25" s="143"/>
      <c r="GQ25" s="143"/>
      <c r="GR25" s="100"/>
      <c r="GS25" s="173"/>
      <c r="GT25" s="143"/>
      <c r="GU25" s="143"/>
      <c r="GV25" s="100"/>
      <c r="GW25" s="143"/>
      <c r="GX25" s="143"/>
      <c r="GY25" s="143"/>
      <c r="GZ25" s="143"/>
      <c r="HA25" s="100"/>
      <c r="HB25" s="173"/>
      <c r="HC25" s="143"/>
      <c r="HD25" s="143"/>
      <c r="HE25" s="100"/>
      <c r="HF25" s="143"/>
      <c r="HG25" s="143"/>
      <c r="HH25" s="143"/>
      <c r="HI25" s="143"/>
      <c r="HJ25" s="100"/>
      <c r="HK25" s="173"/>
      <c r="HL25" s="143"/>
      <c r="HM25" s="143"/>
      <c r="HN25" s="100"/>
      <c r="HO25" s="143"/>
      <c r="HP25" s="143"/>
      <c r="HQ25" s="143"/>
      <c r="HR25" s="143"/>
      <c r="HS25" s="100"/>
      <c r="HT25" s="224"/>
      <c r="HU25" s="202"/>
      <c r="HV25" s="202"/>
      <c r="HW25" s="100"/>
      <c r="HX25" s="202"/>
      <c r="HY25" s="202"/>
      <c r="HZ25" s="202"/>
      <c r="IA25" s="202"/>
      <c r="IB25" s="100"/>
      <c r="IC25" s="224"/>
      <c r="ID25" s="100"/>
      <c r="IE25" s="202"/>
      <c r="IF25" s="202"/>
      <c r="IG25" s="202"/>
      <c r="IH25" s="202"/>
      <c r="II25" s="100"/>
      <c r="IJ25" s="224"/>
      <c r="IK25" s="100"/>
      <c r="IL25" s="202"/>
      <c r="IM25" s="202"/>
      <c r="IN25" s="202"/>
      <c r="IO25" s="202"/>
      <c r="IP25" s="100"/>
      <c r="IR25" s="100"/>
      <c r="IT25" s="100"/>
    </row>
    <row r="26" spans="1:254">
      <c r="A26" s="38" t="s">
        <v>64</v>
      </c>
      <c r="B26" s="100">
        <v>187.04099999999974</v>
      </c>
      <c r="C26" s="202">
        <v>1.2219999999999984</v>
      </c>
      <c r="D26" s="202">
        <v>-1.4109999999999983</v>
      </c>
      <c r="E26" s="100">
        <f t="shared" ref="E26" si="248">B26+C26+D26</f>
        <v>186.85199999999975</v>
      </c>
      <c r="F26" s="202">
        <v>24.082000000000026</v>
      </c>
      <c r="G26" s="202">
        <v>0.13100000000000489</v>
      </c>
      <c r="H26" s="202">
        <v>-40.249999999999993</v>
      </c>
      <c r="I26" s="100">
        <f t="shared" si="68"/>
        <v>170.81499999999977</v>
      </c>
      <c r="J26" s="265"/>
      <c r="K26" s="100">
        <v>148.62900000000005</v>
      </c>
      <c r="L26" s="202">
        <v>1.8339999999999994</v>
      </c>
      <c r="M26" s="202">
        <v>-1.8059999999999992</v>
      </c>
      <c r="N26" s="100">
        <f t="shared" ref="N26" si="249">K26+L26+M26</f>
        <v>148.65700000000004</v>
      </c>
      <c r="O26" s="202">
        <v>22.642000000000014</v>
      </c>
      <c r="P26" s="202">
        <v>1.2179999999999942</v>
      </c>
      <c r="Q26" s="202">
        <v>-36.277000000000008</v>
      </c>
      <c r="R26" s="100">
        <f t="shared" si="69"/>
        <v>136.24000000000004</v>
      </c>
      <c r="S26" s="265"/>
      <c r="T26" s="100">
        <v>132.38400000000016</v>
      </c>
      <c r="U26" s="202">
        <v>1.113</v>
      </c>
      <c r="V26" s="202">
        <v>-1.2810000000000001</v>
      </c>
      <c r="W26" s="100">
        <f t="shared" ref="W26" si="250">T26+U26+V26</f>
        <v>132.21600000000015</v>
      </c>
      <c r="X26" s="202">
        <v>23.169000000000022</v>
      </c>
      <c r="Y26" s="202">
        <v>1.2070000000000012</v>
      </c>
      <c r="Z26" s="202">
        <v>-32.667999999999999</v>
      </c>
      <c r="AA26" s="100">
        <v>123.92399999999961</v>
      </c>
      <c r="AB26" s="265"/>
      <c r="AC26" s="100">
        <v>113.13000000000018</v>
      </c>
      <c r="AD26" s="202">
        <v>1.6870000000000012</v>
      </c>
      <c r="AE26" s="202">
        <v>-1.5970000000000013</v>
      </c>
      <c r="AF26" s="100">
        <f t="shared" ref="AF26" si="251">AC26+AD26+AE26</f>
        <v>113.22000000000017</v>
      </c>
      <c r="AG26" s="202">
        <v>24.302999999999997</v>
      </c>
      <c r="AH26" s="202">
        <v>-1.3030000000000077</v>
      </c>
      <c r="AI26" s="202">
        <v>-30.129000000000001</v>
      </c>
      <c r="AJ26" s="100">
        <f>AF26+AG26+AH26+AI26</f>
        <v>106.09100000000016</v>
      </c>
      <c r="AK26" s="265"/>
      <c r="AL26" s="100">
        <v>66.134999999999778</v>
      </c>
      <c r="AM26" s="202">
        <v>1.5349999999999995</v>
      </c>
      <c r="AN26" s="202">
        <v>-1.4919999999999995</v>
      </c>
      <c r="AO26" s="100">
        <f t="shared" ref="AO26" si="252">AL26+AM26+AN26</f>
        <v>66.17799999999977</v>
      </c>
      <c r="AP26" s="202">
        <v>5.283999999999998</v>
      </c>
      <c r="AQ26" s="202">
        <v>0.24499999999999389</v>
      </c>
      <c r="AR26" s="202">
        <v>-23.657999999999955</v>
      </c>
      <c r="AS26" s="100">
        <f>AO26+AP26+AQ26+AR26</f>
        <v>48.048999999999793</v>
      </c>
      <c r="AT26" s="265"/>
      <c r="AU26" s="100">
        <v>81.521999999999977</v>
      </c>
      <c r="AV26" s="202">
        <v>1.2569999999999986</v>
      </c>
      <c r="AW26" s="202">
        <v>-1.2709999999999986</v>
      </c>
      <c r="AX26" s="100">
        <f t="shared" ref="AX26" si="253">AU26+AV26+AW26</f>
        <v>81.507999999999981</v>
      </c>
      <c r="AY26" s="202">
        <v>7.6260000000000066</v>
      </c>
      <c r="AZ26" s="202">
        <v>2.4479999999999982</v>
      </c>
      <c r="BA26" s="202">
        <v>-34.50500000000001</v>
      </c>
      <c r="BB26" s="100">
        <f>AX26+AY26+AZ26+BA26</f>
        <v>57.07699999999997</v>
      </c>
      <c r="BC26" s="265"/>
      <c r="BD26" s="100">
        <v>95.543000000000092</v>
      </c>
      <c r="BE26" s="202">
        <v>1.2269999999999994</v>
      </c>
      <c r="BF26" s="202">
        <v>-1.1819999999999995</v>
      </c>
      <c r="BG26" s="100">
        <f t="shared" ref="BG26" si="254">BD26+BE26+BF26</f>
        <v>95.588000000000093</v>
      </c>
      <c r="BH26" s="202">
        <v>27.875000000000036</v>
      </c>
      <c r="BI26" s="202">
        <v>2.9439999999999933</v>
      </c>
      <c r="BJ26" s="202">
        <v>-33.930999999999976</v>
      </c>
      <c r="BK26" s="100">
        <f>BG26+BH26+BI26+BJ26</f>
        <v>92.476000000000141</v>
      </c>
      <c r="BL26" s="265"/>
      <c r="BM26" s="100">
        <v>95.520000000000152</v>
      </c>
      <c r="BN26" s="202">
        <v>1.3699999999999999</v>
      </c>
      <c r="BO26" s="202">
        <v>-1.2379999999999998</v>
      </c>
      <c r="BP26" s="100">
        <f t="shared" ref="BP26" si="255">BM26+BN26+BO26</f>
        <v>95.652000000000157</v>
      </c>
      <c r="BQ26" s="202">
        <v>39.466999999999999</v>
      </c>
      <c r="BR26" s="202">
        <v>1.331000000000008</v>
      </c>
      <c r="BS26" s="202">
        <v>-37.53899999999998</v>
      </c>
      <c r="BT26" s="100">
        <f>BP26+BQ26+BR26+BS26</f>
        <v>98.911000000000172</v>
      </c>
      <c r="BU26" s="265"/>
      <c r="BV26" s="100">
        <v>143.9380000000001</v>
      </c>
      <c r="BW26" s="202">
        <v>0.96</v>
      </c>
      <c r="BX26" s="202">
        <v>-0.93699999999999994</v>
      </c>
      <c r="BY26" s="100">
        <f t="shared" ref="BY26" si="256">BV26+BW26+BX26</f>
        <v>143.9610000000001</v>
      </c>
      <c r="BZ26" s="202">
        <v>45.157999999999994</v>
      </c>
      <c r="CA26" s="202">
        <v>1.1479999999999939</v>
      </c>
      <c r="CB26" s="202">
        <v>-44.193999999999988</v>
      </c>
      <c r="CC26" s="100">
        <f>BY26+BZ26+CA26+CB26</f>
        <v>146.07300000000009</v>
      </c>
      <c r="CD26" s="265"/>
      <c r="CE26" s="100">
        <v>147.73799999999983</v>
      </c>
      <c r="CF26" s="202">
        <v>1.228</v>
      </c>
      <c r="CG26" s="202">
        <v>-1.095</v>
      </c>
      <c r="CH26" s="100">
        <f t="shared" ref="CH26" si="257">CE26+CF26+CG26</f>
        <v>147.87099999999984</v>
      </c>
      <c r="CI26" s="202">
        <v>40.436000000000021</v>
      </c>
      <c r="CJ26" s="202">
        <v>0.48799999999999955</v>
      </c>
      <c r="CK26" s="202">
        <v>-36.828999999999958</v>
      </c>
      <c r="CL26" s="100">
        <f>CH26+CI26+CJ26+CK26</f>
        <v>151.96599999999989</v>
      </c>
      <c r="CM26" s="265"/>
      <c r="CN26" s="100">
        <v>105.1290000000001</v>
      </c>
      <c r="CO26" s="202">
        <v>1.3049999999999995</v>
      </c>
      <c r="CP26" s="202">
        <v>-1.1079999999999997</v>
      </c>
      <c r="CQ26" s="100">
        <f t="shared" ref="CQ26" si="258">CN26+CO26+CP26</f>
        <v>105.32600000000009</v>
      </c>
      <c r="CR26" s="202">
        <v>30.077000000000012</v>
      </c>
      <c r="CS26" s="202">
        <v>0.91699999999999926</v>
      </c>
      <c r="CT26" s="202">
        <v>-30.051000000000013</v>
      </c>
      <c r="CU26" s="100">
        <f>CQ26+CR26+CS26+CT26</f>
        <v>106.26900000000009</v>
      </c>
      <c r="CV26" s="265"/>
      <c r="CW26" s="100">
        <v>93.66499999999975</v>
      </c>
      <c r="CX26" s="202">
        <v>0.9879999999999991</v>
      </c>
      <c r="CY26" s="202">
        <v>-0.88300000000000001</v>
      </c>
      <c r="CZ26" s="100">
        <f t="shared" si="81"/>
        <v>93.769999999999754</v>
      </c>
      <c r="DA26" s="202">
        <v>33.042999999999985</v>
      </c>
      <c r="DB26" s="202">
        <v>0.25300000000000133</v>
      </c>
      <c r="DC26" s="202">
        <v>-29.656999999999982</v>
      </c>
      <c r="DD26" s="100">
        <f>CZ26+DA26+DB26+DC26</f>
        <v>97.40899999999975</v>
      </c>
      <c r="DE26" s="265"/>
      <c r="DF26" s="100">
        <v>105.08299999999993</v>
      </c>
      <c r="DG26" s="202">
        <v>1.380000000000001</v>
      </c>
      <c r="DH26" s="202">
        <v>-1.1280000000000001</v>
      </c>
      <c r="DI26" s="100">
        <f t="shared" si="82"/>
        <v>105.33499999999992</v>
      </c>
      <c r="DJ26" s="202">
        <v>27.143000000000011</v>
      </c>
      <c r="DK26" s="202">
        <v>1.2830000000000001</v>
      </c>
      <c r="DL26" s="202">
        <v>-28.562999999999995</v>
      </c>
      <c r="DM26" s="100">
        <f>DI26+DJ26+DK26+DL26</f>
        <v>105.19799999999992</v>
      </c>
      <c r="DN26" s="107"/>
      <c r="DO26" s="100">
        <v>96.756000000000171</v>
      </c>
      <c r="DP26" s="205">
        <v>1.2319999999999995</v>
      </c>
      <c r="DQ26" s="205">
        <v>-0.96599999999999997</v>
      </c>
      <c r="DR26" s="100">
        <f t="shared" si="83"/>
        <v>97.022000000000176</v>
      </c>
      <c r="DS26" s="205">
        <v>16.500999999999991</v>
      </c>
      <c r="DT26" s="205">
        <v>2.0589999999999966</v>
      </c>
      <c r="DU26" s="205">
        <v>-18.707999999999998</v>
      </c>
      <c r="DV26" s="100">
        <f>DR26+DS26+DT26+DU26</f>
        <v>96.874000000000166</v>
      </c>
      <c r="DW26" s="107"/>
      <c r="DX26" s="100">
        <v>134.31099999999984</v>
      </c>
      <c r="DY26" s="205">
        <v>0.92400000000000038</v>
      </c>
      <c r="DZ26" s="205">
        <v>-0.71899999999999997</v>
      </c>
      <c r="EA26" s="100">
        <f t="shared" si="84"/>
        <v>134.51599999999985</v>
      </c>
      <c r="EB26" s="205">
        <v>16.738999999999983</v>
      </c>
      <c r="EC26" s="205">
        <v>2.7749999999999964</v>
      </c>
      <c r="ED26" s="205">
        <v>-18.560000000000009</v>
      </c>
      <c r="EE26" s="100">
        <f>EA26+EB26+EC26+ED26</f>
        <v>135.46999999999983</v>
      </c>
      <c r="EF26" s="107"/>
      <c r="EG26" s="100">
        <v>38.005999999999673</v>
      </c>
      <c r="EH26" s="205">
        <v>0.57699999999999874</v>
      </c>
      <c r="EI26" s="205">
        <v>-0.49099999999999999</v>
      </c>
      <c r="EJ26" s="100">
        <f t="shared" si="85"/>
        <v>38.091999999999672</v>
      </c>
      <c r="EK26" s="205">
        <v>12.989000000000019</v>
      </c>
      <c r="EL26" s="205">
        <v>1.8659999999999988</v>
      </c>
      <c r="EM26" s="205">
        <v>-15.067</v>
      </c>
      <c r="EN26" s="100">
        <f>EJ26+EK26+EL26+EM26</f>
        <v>37.87999999999969</v>
      </c>
      <c r="EO26" s="107"/>
      <c r="EP26" s="109">
        <v>54.927000000000078</v>
      </c>
      <c r="EQ26" s="205">
        <v>9.6999999999999711E-2</v>
      </c>
      <c r="ER26" s="205">
        <v>-0.23699999999999971</v>
      </c>
      <c r="ES26" s="100">
        <f t="shared" si="86"/>
        <v>54.787000000000077</v>
      </c>
      <c r="ET26" s="205">
        <v>18.816000000000013</v>
      </c>
      <c r="EU26" s="205">
        <v>2.6720000000000019</v>
      </c>
      <c r="EV26" s="205">
        <v>-19.556999999999995</v>
      </c>
      <c r="EW26" s="100">
        <f>ES26+ET26+EU26+EV26</f>
        <v>56.718000000000096</v>
      </c>
      <c r="EX26" s="107"/>
      <c r="EY26" s="100">
        <v>52.026000000000103</v>
      </c>
      <c r="EZ26" s="205">
        <v>1.0049999999999992</v>
      </c>
      <c r="FA26" s="205">
        <v>-0.83999999999999919</v>
      </c>
      <c r="FB26" s="100">
        <f t="shared" si="87"/>
        <v>52.191000000000109</v>
      </c>
      <c r="FC26" s="205">
        <v>5.4030000000000165</v>
      </c>
      <c r="FD26" s="205">
        <v>2.6060000000000008</v>
      </c>
      <c r="FE26" s="205">
        <v>-11.035999999999987</v>
      </c>
      <c r="FF26" s="100">
        <f>FB26+FC26+FD26+FE26</f>
        <v>49.164000000000136</v>
      </c>
      <c r="FG26" s="107"/>
      <c r="FH26" s="100">
        <v>57.281000000000034</v>
      </c>
      <c r="FI26" s="205">
        <v>1.0320000000000005</v>
      </c>
      <c r="FJ26" s="205">
        <v>-0.84000000000000052</v>
      </c>
      <c r="FK26" s="100">
        <f t="shared" si="88"/>
        <v>57.473000000000035</v>
      </c>
      <c r="FL26" s="205">
        <v>3.4750000000000334</v>
      </c>
      <c r="FM26" s="205">
        <v>2.1479999999999988</v>
      </c>
      <c r="FN26" s="205">
        <v>-10.496000000000004</v>
      </c>
      <c r="FO26" s="100">
        <f>FK26+FL26+FM26+FN26</f>
        <v>52.600000000000058</v>
      </c>
      <c r="FP26" s="107"/>
      <c r="FQ26" s="100">
        <v>1.9740000000001068</v>
      </c>
      <c r="FR26" s="205">
        <v>0.63000000000000034</v>
      </c>
      <c r="FS26" s="205">
        <v>-0.5840000000000003</v>
      </c>
      <c r="FT26" s="100">
        <f t="shared" si="89"/>
        <v>2.020000000000107</v>
      </c>
      <c r="FU26" s="205">
        <v>-13.863999999999979</v>
      </c>
      <c r="FV26" s="205">
        <v>2.1429999999999985</v>
      </c>
      <c r="FW26" s="205">
        <v>-0.51299999999999923</v>
      </c>
      <c r="FX26" s="100">
        <f>FT26+FU26+FV26+FW26</f>
        <v>-10.213999999999874</v>
      </c>
      <c r="FY26" s="107"/>
      <c r="FZ26" s="148">
        <f>FZ22+FZ24</f>
        <v>32.825000000000195</v>
      </c>
      <c r="GA26" s="148">
        <f t="shared" ref="GA26:GH26" si="259">GA22+GA24</f>
        <v>-9.4150000000000205</v>
      </c>
      <c r="GB26" s="139">
        <f t="shared" si="259"/>
        <v>-17.513000000000009</v>
      </c>
      <c r="GC26" s="100">
        <f t="shared" si="259"/>
        <v>36.691999999999865</v>
      </c>
      <c r="GD26" s="139">
        <f t="shared" si="259"/>
        <v>0.46100000000000851</v>
      </c>
      <c r="GE26" s="139">
        <f t="shared" si="259"/>
        <v>1.0800000000000021</v>
      </c>
      <c r="GF26" s="139">
        <f t="shared" si="259"/>
        <v>0.63499999999999968</v>
      </c>
      <c r="GG26" s="139">
        <f t="shared" si="259"/>
        <v>23.163999999999998</v>
      </c>
      <c r="GH26" s="100">
        <f t="shared" si="259"/>
        <v>31.23700000000029</v>
      </c>
      <c r="GI26" s="107"/>
      <c r="GJ26" s="148">
        <f>GJ22+GJ24</f>
        <v>48.164999999999992</v>
      </c>
      <c r="GK26" s="148">
        <f t="shared" ref="GK26:IB26" si="260">GK22+GK24</f>
        <v>36.242999999999981</v>
      </c>
      <c r="GL26" s="139">
        <f t="shared" si="260"/>
        <v>-14.645999999999999</v>
      </c>
      <c r="GM26" s="100">
        <f t="shared" si="260"/>
        <v>66.262000000000214</v>
      </c>
      <c r="GN26" s="139">
        <f t="shared" si="260"/>
        <v>24.214999999999993</v>
      </c>
      <c r="GO26" s="139">
        <f t="shared" si="260"/>
        <v>1.011000000000003</v>
      </c>
      <c r="GP26" s="139">
        <f t="shared" si="260"/>
        <v>-1.6500000000000001</v>
      </c>
      <c r="GQ26" s="139">
        <f t="shared" si="260"/>
        <v>-23.96</v>
      </c>
      <c r="GR26" s="100">
        <f t="shared" si="260"/>
        <v>69.377999999999929</v>
      </c>
      <c r="GS26" s="107"/>
      <c r="GT26" s="156">
        <f t="shared" si="260"/>
        <v>47.355000000000032</v>
      </c>
      <c r="GU26" s="153">
        <f t="shared" si="260"/>
        <v>8.0369999999999759</v>
      </c>
      <c r="GV26" s="100">
        <f t="shared" si="260"/>
        <v>55.810999999999964</v>
      </c>
      <c r="GW26" s="160">
        <f t="shared" si="260"/>
        <v>7.918000000000001</v>
      </c>
      <c r="GX26" s="160">
        <f t="shared" si="260"/>
        <v>0.81700000000000039</v>
      </c>
      <c r="GY26" s="160">
        <f t="shared" si="260"/>
        <v>-0.45300000000000012</v>
      </c>
      <c r="GZ26" s="160">
        <f t="shared" si="260"/>
        <v>-13.523999999999999</v>
      </c>
      <c r="HA26" s="100">
        <f t="shared" ref="HA26" si="261">HA22+HA24</f>
        <v>50.150000000000091</v>
      </c>
      <c r="HB26" s="107"/>
      <c r="HC26" s="163">
        <f t="shared" si="260"/>
        <v>60.90400000000011</v>
      </c>
      <c r="HD26" s="160">
        <f t="shared" si="260"/>
        <v>12.034999999999995</v>
      </c>
      <c r="HE26" s="100">
        <f t="shared" si="260"/>
        <v>67.234999999999985</v>
      </c>
      <c r="HF26" s="160">
        <f t="shared" si="260"/>
        <v>7.686999999999987</v>
      </c>
      <c r="HG26" s="160">
        <f t="shared" si="260"/>
        <v>0.49299999999999877</v>
      </c>
      <c r="HH26" s="160">
        <f t="shared" si="260"/>
        <v>-0.10899999999999982</v>
      </c>
      <c r="HI26" s="160">
        <f t="shared" si="260"/>
        <v>-18.115000000000002</v>
      </c>
      <c r="HJ26" s="100">
        <f t="shared" si="260"/>
        <v>62.894999999999897</v>
      </c>
      <c r="HK26" s="107"/>
      <c r="HL26" s="163">
        <f t="shared" si="260"/>
        <v>72.002000000000038</v>
      </c>
      <c r="HM26" s="160">
        <f t="shared" si="260"/>
        <v>8.0960000000000107</v>
      </c>
      <c r="HN26" s="241">
        <f t="shared" si="260"/>
        <v>81.053000000000225</v>
      </c>
      <c r="HO26" s="242">
        <f t="shared" si="260"/>
        <v>8.4539999999999988</v>
      </c>
      <c r="HP26" s="242">
        <f t="shared" si="260"/>
        <v>0.91499999999999981</v>
      </c>
      <c r="HQ26" s="242">
        <f t="shared" si="260"/>
        <v>0.42199999999999976</v>
      </c>
      <c r="HR26" s="242">
        <f t="shared" si="260"/>
        <v>-13.187999999999997</v>
      </c>
      <c r="HS26" s="241">
        <f t="shared" ref="HS26" si="262">HS22+HS24</f>
        <v>76.701000000000292</v>
      </c>
      <c r="HT26" s="107"/>
      <c r="HU26" s="205">
        <f t="shared" si="260"/>
        <v>64.858999999999952</v>
      </c>
      <c r="HV26" s="202">
        <f t="shared" si="260"/>
        <v>5.1470000000000056</v>
      </c>
      <c r="HW26" s="100">
        <f t="shared" si="260"/>
        <v>71.315000000000069</v>
      </c>
      <c r="HX26" s="202">
        <f t="shared" si="260"/>
        <v>26.954999999999991</v>
      </c>
      <c r="HY26" s="202">
        <f t="shared" si="260"/>
        <v>0.79200000000000048</v>
      </c>
      <c r="HZ26" s="202">
        <f t="shared" si="260"/>
        <v>-7.0000000000000451E-2</v>
      </c>
      <c r="IA26" s="202">
        <f t="shared" si="260"/>
        <v>-21.488999999999997</v>
      </c>
      <c r="IB26" s="241">
        <f t="shared" si="260"/>
        <v>76.193999999999861</v>
      </c>
      <c r="IC26" s="107"/>
      <c r="ID26" s="100">
        <f>ID22+ID24</f>
        <v>55.384000000000015</v>
      </c>
      <c r="IE26" s="202">
        <f t="shared" ref="IE26:II26" si="263">IE22+IE24</f>
        <v>12.857000000000003</v>
      </c>
      <c r="IF26" s="202">
        <f t="shared" si="263"/>
        <v>1.3169999999999991</v>
      </c>
      <c r="IG26" s="202">
        <f t="shared" si="263"/>
        <v>0.43000000000000033</v>
      </c>
      <c r="IH26" s="202">
        <f t="shared" si="263"/>
        <v>-16.308</v>
      </c>
      <c r="II26" s="241">
        <f t="shared" si="263"/>
        <v>53.679999999999978</v>
      </c>
      <c r="IJ26" s="107"/>
      <c r="IK26" s="100">
        <f>IK22+IK24</f>
        <v>45.433999999999941</v>
      </c>
      <c r="IL26" s="202">
        <f t="shared" ref="IL26:IP26" si="264">IL22+IL24</f>
        <v>9.8860000000000046</v>
      </c>
      <c r="IM26" s="202">
        <f t="shared" si="264"/>
        <v>0.74199999999999977</v>
      </c>
      <c r="IN26" s="202">
        <f t="shared" si="264"/>
        <v>-2.9000000000000303E-2</v>
      </c>
      <c r="IO26" s="202">
        <f t="shared" si="264"/>
        <v>-11.179999999999998</v>
      </c>
      <c r="IP26" s="241">
        <f t="shared" si="264"/>
        <v>44.852999999999945</v>
      </c>
      <c r="IR26" s="100">
        <f t="shared" ref="IR26" si="265">IR22+IR24</f>
        <v>3.9569999999999297</v>
      </c>
      <c r="IS26" s="147"/>
      <c r="IT26" s="100">
        <f t="shared" ref="IT26" si="266">IT22+IT24</f>
        <v>-16.690000000000069</v>
      </c>
    </row>
    <row r="27" spans="1:254" s="132" customFormat="1" ht="3.75" customHeight="1">
      <c r="A27" s="140"/>
      <c r="B27" s="100"/>
      <c r="C27" s="202"/>
      <c r="D27" s="202"/>
      <c r="E27" s="100"/>
      <c r="F27" s="224"/>
      <c r="G27" s="224"/>
      <c r="H27" s="224"/>
      <c r="I27" s="100">
        <f t="shared" si="68"/>
        <v>0</v>
      </c>
      <c r="J27" s="264"/>
      <c r="K27" s="100"/>
      <c r="L27" s="202"/>
      <c r="M27" s="202"/>
      <c r="N27" s="100"/>
      <c r="O27" s="224"/>
      <c r="P27" s="224"/>
      <c r="Q27" s="224"/>
      <c r="R27" s="100">
        <f t="shared" si="69"/>
        <v>0</v>
      </c>
      <c r="S27" s="264"/>
      <c r="T27" s="100"/>
      <c r="U27" s="202"/>
      <c r="V27" s="202"/>
      <c r="W27" s="100"/>
      <c r="X27" s="224"/>
      <c r="Y27" s="224"/>
      <c r="Z27" s="224"/>
      <c r="AA27" s="100"/>
      <c r="AB27" s="264"/>
      <c r="AC27" s="100"/>
      <c r="AD27" s="202"/>
      <c r="AE27" s="202"/>
      <c r="AF27" s="100"/>
      <c r="AG27" s="224"/>
      <c r="AH27" s="224"/>
      <c r="AI27" s="224"/>
      <c r="AJ27" s="100"/>
      <c r="AK27" s="264"/>
      <c r="AL27" s="100"/>
      <c r="AM27" s="202"/>
      <c r="AN27" s="202"/>
      <c r="AO27" s="100"/>
      <c r="AP27" s="224"/>
      <c r="AQ27" s="224"/>
      <c r="AR27" s="224"/>
      <c r="AS27" s="100"/>
      <c r="AT27" s="264"/>
      <c r="AU27" s="100"/>
      <c r="AV27" s="202"/>
      <c r="AW27" s="202"/>
      <c r="AX27" s="100"/>
      <c r="AY27" s="224"/>
      <c r="AZ27" s="224"/>
      <c r="BA27" s="224"/>
      <c r="BB27" s="100"/>
      <c r="BC27" s="264"/>
      <c r="BD27" s="100"/>
      <c r="BE27" s="202"/>
      <c r="BF27" s="202"/>
      <c r="BG27" s="100"/>
      <c r="BH27" s="224"/>
      <c r="BI27" s="224"/>
      <c r="BJ27" s="224"/>
      <c r="BK27" s="100"/>
      <c r="BL27" s="264"/>
      <c r="BM27" s="100"/>
      <c r="BN27" s="202"/>
      <c r="BO27" s="202"/>
      <c r="BP27" s="100"/>
      <c r="BQ27" s="224"/>
      <c r="BR27" s="224"/>
      <c r="BS27" s="224"/>
      <c r="BT27" s="100"/>
      <c r="BU27" s="264"/>
      <c r="BV27" s="100"/>
      <c r="BW27" s="202"/>
      <c r="BX27" s="202"/>
      <c r="BY27" s="100"/>
      <c r="BZ27" s="224"/>
      <c r="CA27" s="224"/>
      <c r="CB27" s="224"/>
      <c r="CC27" s="100"/>
      <c r="CD27" s="264"/>
      <c r="CE27" s="100"/>
      <c r="CF27" s="202"/>
      <c r="CG27" s="202"/>
      <c r="CH27" s="100"/>
      <c r="CI27" s="224"/>
      <c r="CJ27" s="224"/>
      <c r="CK27" s="224"/>
      <c r="CL27" s="100"/>
      <c r="CM27" s="264"/>
      <c r="CN27" s="100"/>
      <c r="CO27" s="202"/>
      <c r="CP27" s="202"/>
      <c r="CQ27" s="100"/>
      <c r="CR27" s="224"/>
      <c r="CS27" s="224"/>
      <c r="CT27" s="224"/>
      <c r="CU27" s="100"/>
      <c r="CV27" s="264"/>
      <c r="CW27" s="100"/>
      <c r="CX27" s="202"/>
      <c r="CY27" s="202"/>
      <c r="CZ27" s="100"/>
      <c r="DA27" s="224"/>
      <c r="DB27" s="224"/>
      <c r="DC27" s="224"/>
      <c r="DD27" s="100"/>
      <c r="DE27" s="264"/>
      <c r="DF27" s="100"/>
      <c r="DG27" s="202"/>
      <c r="DH27" s="202"/>
      <c r="DI27" s="100"/>
      <c r="DJ27" s="224"/>
      <c r="DK27" s="224"/>
      <c r="DL27" s="224"/>
      <c r="DM27" s="100"/>
      <c r="DN27" s="224"/>
      <c r="DO27" s="100"/>
      <c r="DP27" s="202"/>
      <c r="DQ27" s="202"/>
      <c r="DR27" s="100"/>
      <c r="DS27" s="147"/>
      <c r="DT27" s="147"/>
      <c r="DU27" s="225"/>
      <c r="DV27" s="100"/>
      <c r="DW27" s="224"/>
      <c r="DX27" s="100"/>
      <c r="DY27" s="202"/>
      <c r="DZ27" s="202"/>
      <c r="EA27" s="100"/>
      <c r="EB27" s="147"/>
      <c r="EC27" s="147"/>
      <c r="ED27" s="225"/>
      <c r="EE27" s="100"/>
      <c r="EF27" s="146"/>
      <c r="EG27" s="100"/>
      <c r="EH27" s="202"/>
      <c r="EI27" s="202"/>
      <c r="EJ27" s="100"/>
      <c r="EK27" s="147"/>
      <c r="EL27" s="147"/>
      <c r="EM27" s="225"/>
      <c r="EN27" s="100"/>
      <c r="EO27" s="173"/>
      <c r="EP27" s="100"/>
      <c r="EQ27" s="202"/>
      <c r="ER27" s="202"/>
      <c r="ES27" s="100"/>
      <c r="ET27" s="147"/>
      <c r="EU27" s="147"/>
      <c r="EV27" s="225"/>
      <c r="EW27" s="100"/>
      <c r="EX27" s="173"/>
      <c r="EY27" s="100"/>
      <c r="EZ27" s="202"/>
      <c r="FA27" s="202"/>
      <c r="FB27" s="100"/>
      <c r="FC27" s="147"/>
      <c r="FD27" s="147"/>
      <c r="FE27" s="225"/>
      <c r="FF27" s="100"/>
      <c r="FG27" s="173"/>
      <c r="FH27" s="100"/>
      <c r="FI27" s="202"/>
      <c r="FJ27" s="202"/>
      <c r="FK27" s="100"/>
      <c r="FL27" s="147"/>
      <c r="FM27" s="147"/>
      <c r="FN27" s="225"/>
      <c r="FO27" s="100"/>
      <c r="FP27" s="173"/>
      <c r="FQ27" s="100"/>
      <c r="FR27" s="202"/>
      <c r="FS27" s="202"/>
      <c r="FT27" s="100"/>
      <c r="FU27" s="147"/>
      <c r="FV27" s="147"/>
      <c r="FW27" s="225"/>
      <c r="FX27" s="100"/>
      <c r="FY27" s="173"/>
      <c r="FZ27" s="148"/>
      <c r="GA27" s="130"/>
      <c r="GB27" s="143"/>
      <c r="GC27" s="100"/>
      <c r="GD27" s="143"/>
      <c r="GE27" s="143"/>
      <c r="GF27" s="143"/>
      <c r="GG27" s="143"/>
      <c r="GH27" s="100"/>
      <c r="GI27" s="173"/>
      <c r="GJ27" s="148"/>
      <c r="GK27" s="130"/>
      <c r="GL27" s="143"/>
      <c r="GM27" s="100"/>
      <c r="GN27" s="143"/>
      <c r="GO27" s="143"/>
      <c r="GP27" s="143"/>
      <c r="GQ27" s="143"/>
      <c r="GR27" s="100"/>
      <c r="GS27" s="173"/>
      <c r="GT27" s="143"/>
      <c r="GU27" s="143"/>
      <c r="GV27" s="100"/>
      <c r="GW27" s="143"/>
      <c r="GX27" s="143"/>
      <c r="GY27" s="143"/>
      <c r="GZ27" s="143"/>
      <c r="HA27" s="100"/>
      <c r="HB27" s="173"/>
      <c r="HC27" s="143"/>
      <c r="HD27" s="143"/>
      <c r="HE27" s="100"/>
      <c r="HF27" s="143"/>
      <c r="HG27" s="143"/>
      <c r="HH27" s="143"/>
      <c r="HI27" s="143"/>
      <c r="HJ27" s="100"/>
      <c r="HK27" s="173"/>
      <c r="HL27" s="143"/>
      <c r="HM27" s="143"/>
      <c r="HN27" s="100"/>
      <c r="HO27" s="143"/>
      <c r="HP27" s="143"/>
      <c r="HQ27" s="143"/>
      <c r="HR27" s="143"/>
      <c r="HS27" s="100"/>
      <c r="HT27" s="224"/>
      <c r="HU27" s="202"/>
      <c r="HV27" s="202"/>
      <c r="HW27" s="100"/>
      <c r="HX27" s="202"/>
      <c r="HY27" s="202"/>
      <c r="HZ27" s="202"/>
      <c r="IA27" s="202"/>
      <c r="IB27" s="100"/>
      <c r="IC27" s="224"/>
      <c r="ID27" s="100"/>
      <c r="IE27" s="202"/>
      <c r="IF27" s="202"/>
      <c r="IG27" s="202"/>
      <c r="IH27" s="202"/>
      <c r="II27" s="100"/>
      <c r="IJ27" s="224"/>
      <c r="IK27" s="100"/>
      <c r="IL27" s="202"/>
      <c r="IM27" s="202"/>
      <c r="IN27" s="202"/>
      <c r="IO27" s="202"/>
      <c r="IP27" s="100"/>
      <c r="IR27" s="100"/>
      <c r="IT27" s="100"/>
    </row>
    <row r="28" spans="1:254">
      <c r="A28" s="131" t="s">
        <v>63</v>
      </c>
      <c r="B28" s="100">
        <v>-139.072</v>
      </c>
      <c r="C28" s="202">
        <v>0.88600000000000001</v>
      </c>
      <c r="D28" s="202">
        <v>0</v>
      </c>
      <c r="E28" s="100">
        <f t="shared" ref="E28" si="267">B28+C28+D28</f>
        <v>-138.18600000000001</v>
      </c>
      <c r="F28" s="202">
        <v>0</v>
      </c>
      <c r="G28" s="202">
        <v>5.3529999999999998</v>
      </c>
      <c r="H28" s="202">
        <v>24.498999999999999</v>
      </c>
      <c r="I28" s="100">
        <f t="shared" si="68"/>
        <v>-108.334</v>
      </c>
      <c r="J28" s="265"/>
      <c r="K28" s="100">
        <v>-128.09799999999998</v>
      </c>
      <c r="L28" s="202">
        <v>0.87</v>
      </c>
      <c r="M28" s="202">
        <v>0</v>
      </c>
      <c r="N28" s="100">
        <f t="shared" ref="N28" si="268">K28+L28+M28</f>
        <v>-127.22799999999998</v>
      </c>
      <c r="O28" s="202">
        <v>0</v>
      </c>
      <c r="P28" s="202">
        <v>4.9320000000000004</v>
      </c>
      <c r="Q28" s="202">
        <v>19.940000000000001</v>
      </c>
      <c r="R28" s="100">
        <f t="shared" si="69"/>
        <v>-102.35599999999998</v>
      </c>
      <c r="S28" s="265"/>
      <c r="T28" s="100">
        <v>-125.30500000000001</v>
      </c>
      <c r="U28" s="202">
        <v>0.80100000000000005</v>
      </c>
      <c r="V28" s="202">
        <v>0</v>
      </c>
      <c r="W28" s="100">
        <f t="shared" ref="W28" si="269">T28+U28+V28</f>
        <v>-124.504</v>
      </c>
      <c r="X28" s="202">
        <v>0</v>
      </c>
      <c r="Y28" s="202">
        <v>4.9989999999999997</v>
      </c>
      <c r="Z28" s="202">
        <v>16.738</v>
      </c>
      <c r="AA28" s="100">
        <v>-102.76700000000001</v>
      </c>
      <c r="AB28" s="265"/>
      <c r="AC28" s="100">
        <v>-114.63200000000001</v>
      </c>
      <c r="AD28" s="202">
        <v>0.70099999999999996</v>
      </c>
      <c r="AE28" s="202">
        <v>0</v>
      </c>
      <c r="AF28" s="100">
        <f t="shared" ref="AF28" si="270">AC28+AD28+AE28</f>
        <v>-113.93100000000001</v>
      </c>
      <c r="AG28" s="202">
        <v>0</v>
      </c>
      <c r="AH28" s="202">
        <v>4.5419999999999998</v>
      </c>
      <c r="AI28" s="202">
        <v>15.444000000000001</v>
      </c>
      <c r="AJ28" s="100">
        <f>AF28+AG28+AH28+AI28</f>
        <v>-93.945000000000007</v>
      </c>
      <c r="AK28" s="265"/>
      <c r="AL28" s="100">
        <v>-153.45099999999999</v>
      </c>
      <c r="AM28" s="202">
        <v>0.69799999999999995</v>
      </c>
      <c r="AN28" s="202">
        <v>0</v>
      </c>
      <c r="AO28" s="100">
        <f t="shared" ref="AO28" si="271">AL28+AM28+AN28</f>
        <v>-152.75299999999999</v>
      </c>
      <c r="AP28" s="202">
        <v>0</v>
      </c>
      <c r="AQ28" s="202">
        <v>4.5540000000000003</v>
      </c>
      <c r="AR28" s="202">
        <v>16.978999999999999</v>
      </c>
      <c r="AS28" s="100">
        <f>AO28+AP28+AQ28+AR28</f>
        <v>-131.21999999999997</v>
      </c>
      <c r="AT28" s="265"/>
      <c r="AU28" s="100">
        <v>-124.91000000000001</v>
      </c>
      <c r="AV28" s="202">
        <v>0.64200000000000002</v>
      </c>
      <c r="AW28" s="202">
        <v>0</v>
      </c>
      <c r="AX28" s="100">
        <f t="shared" ref="AX28" si="272">AU28+AV28+AW28</f>
        <v>-124.26800000000001</v>
      </c>
      <c r="AY28" s="202">
        <v>0</v>
      </c>
      <c r="AZ28" s="202">
        <v>4.1980000000000004</v>
      </c>
      <c r="BA28" s="202">
        <v>13.391</v>
      </c>
      <c r="BB28" s="100">
        <f>AX28+AY28+AZ28+BA28</f>
        <v>-106.67900000000002</v>
      </c>
      <c r="BC28" s="265"/>
      <c r="BD28" s="100">
        <v>-105.251</v>
      </c>
      <c r="BE28" s="202">
        <v>0.54400000000000004</v>
      </c>
      <c r="BF28" s="202">
        <v>0</v>
      </c>
      <c r="BG28" s="100">
        <f t="shared" ref="BG28" si="273">BD28+BE28+BF28</f>
        <v>-104.70700000000001</v>
      </c>
      <c r="BH28" s="202">
        <v>0</v>
      </c>
      <c r="BI28" s="202">
        <v>3.8530000000000002</v>
      </c>
      <c r="BJ28" s="202">
        <v>13.108000000000001</v>
      </c>
      <c r="BK28" s="100">
        <f>BG28+BH28+BI28+BJ28</f>
        <v>-87.746000000000009</v>
      </c>
      <c r="BL28" s="265"/>
      <c r="BM28" s="100">
        <v>-104.806</v>
      </c>
      <c r="BN28" s="202">
        <v>0.47899999999999998</v>
      </c>
      <c r="BO28" s="202">
        <v>0</v>
      </c>
      <c r="BP28" s="100">
        <f t="shared" ref="BP28" si="274">BM28+BN28+BO28</f>
        <v>-104.327</v>
      </c>
      <c r="BQ28" s="202">
        <v>0</v>
      </c>
      <c r="BR28" s="202">
        <v>4.149</v>
      </c>
      <c r="BS28" s="202">
        <v>10.55</v>
      </c>
      <c r="BT28" s="100">
        <f>BP28+BQ28+BR28+BS28</f>
        <v>-89.628</v>
      </c>
      <c r="BU28" s="265"/>
      <c r="BV28" s="100">
        <v>-110.52799999999999</v>
      </c>
      <c r="BW28" s="202">
        <v>0.46600000000000003</v>
      </c>
      <c r="BX28" s="202">
        <v>0</v>
      </c>
      <c r="BY28" s="100">
        <f t="shared" ref="BY28" si="275">BV28+BW28+BX28</f>
        <v>-110.062</v>
      </c>
      <c r="BZ28" s="202">
        <v>0</v>
      </c>
      <c r="CA28" s="202">
        <v>3.6459999999999999</v>
      </c>
      <c r="CB28" s="202">
        <v>13.012</v>
      </c>
      <c r="CC28" s="100">
        <f>BY28+BZ28+CA28+CB28</f>
        <v>-93.403999999999996</v>
      </c>
      <c r="CD28" s="265"/>
      <c r="CE28" s="100">
        <v>-97.191000000000003</v>
      </c>
      <c r="CF28" s="202">
        <v>0.41099999999999998</v>
      </c>
      <c r="CG28" s="202">
        <v>0</v>
      </c>
      <c r="CH28" s="100">
        <f t="shared" ref="CH28" si="276">CE28+CF28+CG28</f>
        <v>-96.78</v>
      </c>
      <c r="CI28" s="202">
        <v>0</v>
      </c>
      <c r="CJ28" s="202">
        <v>3.2959999999999998</v>
      </c>
      <c r="CK28" s="202">
        <v>10.297000000000001</v>
      </c>
      <c r="CL28" s="100">
        <f>CH28+CI28+CJ28+CK28</f>
        <v>-83.186999999999998</v>
      </c>
      <c r="CM28" s="265"/>
      <c r="CN28" s="100">
        <v>-79.878999999999991</v>
      </c>
      <c r="CO28" s="202">
        <v>0.34399999999999997</v>
      </c>
      <c r="CP28" s="202">
        <v>0</v>
      </c>
      <c r="CQ28" s="100">
        <f t="shared" ref="CQ28" si="277">CN28+CO28+CP28</f>
        <v>-79.534999999999997</v>
      </c>
      <c r="CR28" s="202">
        <v>0</v>
      </c>
      <c r="CS28" s="202">
        <v>2.766</v>
      </c>
      <c r="CT28" s="202">
        <v>9.7810000000000006</v>
      </c>
      <c r="CU28" s="100">
        <f>CQ28+CR28+CS28+CT28</f>
        <v>-66.987999999999985</v>
      </c>
      <c r="CV28" s="265"/>
      <c r="CW28" s="100">
        <v>-74.702999999999989</v>
      </c>
      <c r="CX28" s="202">
        <v>0.33800000000000002</v>
      </c>
      <c r="CY28" s="202">
        <v>0</v>
      </c>
      <c r="CZ28" s="100">
        <f t="shared" si="81"/>
        <v>-74.364999999999995</v>
      </c>
      <c r="DA28" s="202">
        <v>0</v>
      </c>
      <c r="DB28" s="202">
        <v>2.74</v>
      </c>
      <c r="DC28" s="202">
        <v>8.0210000000000008</v>
      </c>
      <c r="DD28" s="100">
        <f>CZ28+DA28+DB28+DC28</f>
        <v>-63.603999999999999</v>
      </c>
      <c r="DE28" s="265"/>
      <c r="DF28" s="100">
        <v>-74.12</v>
      </c>
      <c r="DG28" s="202">
        <v>0.313</v>
      </c>
      <c r="DH28" s="202">
        <v>0</v>
      </c>
      <c r="DI28" s="100">
        <f t="shared" si="82"/>
        <v>-73.807000000000002</v>
      </c>
      <c r="DJ28" s="202">
        <v>0</v>
      </c>
      <c r="DK28" s="202">
        <v>2.5680000000000001</v>
      </c>
      <c r="DL28" s="202">
        <v>9.0779999999999994</v>
      </c>
      <c r="DM28" s="100">
        <f>DI28+DJ28+DK28+DL28</f>
        <v>-62.161000000000001</v>
      </c>
      <c r="DN28" s="107"/>
      <c r="DO28" s="100">
        <v>-65.572000000000003</v>
      </c>
      <c r="DP28" s="202">
        <v>0.20899999999999999</v>
      </c>
      <c r="DQ28" s="202">
        <v>0</v>
      </c>
      <c r="DR28" s="100">
        <f t="shared" si="83"/>
        <v>-65.363</v>
      </c>
      <c r="DS28" s="202">
        <v>0</v>
      </c>
      <c r="DT28" s="202">
        <v>2.056</v>
      </c>
      <c r="DU28" s="202">
        <v>6.57</v>
      </c>
      <c r="DV28" s="100">
        <f>DR28+DS28+DT28+DU28</f>
        <v>-56.737000000000002</v>
      </c>
      <c r="DW28" s="107"/>
      <c r="DX28" s="100">
        <v>-59.655999999999999</v>
      </c>
      <c r="DY28" s="202">
        <v>0.14599999999999999</v>
      </c>
      <c r="DZ28" s="202">
        <v>0</v>
      </c>
      <c r="EA28" s="100">
        <f t="shared" si="84"/>
        <v>-59.51</v>
      </c>
      <c r="EB28" s="202">
        <v>0</v>
      </c>
      <c r="EC28" s="202">
        <v>1.8320000000000001</v>
      </c>
      <c r="ED28" s="202">
        <v>5.7539999999999996</v>
      </c>
      <c r="EE28" s="100">
        <f>EA28+EB28+EC28+ED28</f>
        <v>-51.923999999999999</v>
      </c>
      <c r="EF28" s="107"/>
      <c r="EG28" s="100">
        <v>-45.445999999999998</v>
      </c>
      <c r="EH28" s="205">
        <v>0.16400000000000001</v>
      </c>
      <c r="EI28" s="205">
        <v>0</v>
      </c>
      <c r="EJ28" s="100">
        <f t="shared" si="85"/>
        <v>-45.281999999999996</v>
      </c>
      <c r="EK28" s="205">
        <v>0</v>
      </c>
      <c r="EL28" s="205">
        <v>1.8480000000000001</v>
      </c>
      <c r="EM28" s="205">
        <v>5.0309999999999997</v>
      </c>
      <c r="EN28" s="100">
        <f>EJ28+EK28+EL28+EM28</f>
        <v>-38.402999999999999</v>
      </c>
      <c r="EO28" s="107"/>
      <c r="EP28" s="109">
        <v>-47.211999999999996</v>
      </c>
      <c r="EQ28" s="205">
        <v>0.20799999999999999</v>
      </c>
      <c r="ER28" s="205">
        <v>0</v>
      </c>
      <c r="ES28" s="100">
        <f t="shared" si="86"/>
        <v>-47.003999999999998</v>
      </c>
      <c r="ET28" s="205">
        <v>0</v>
      </c>
      <c r="EU28" s="205">
        <v>1.879</v>
      </c>
      <c r="EV28" s="205">
        <v>6.2039999999999997</v>
      </c>
      <c r="EW28" s="100">
        <f>ES28+ET28+EU28+EV28</f>
        <v>-38.920999999999999</v>
      </c>
      <c r="EX28" s="107"/>
      <c r="EY28" s="100">
        <v>-51.205999999999996</v>
      </c>
      <c r="EZ28" s="205">
        <v>0.246</v>
      </c>
      <c r="FA28" s="205">
        <v>0</v>
      </c>
      <c r="FB28" s="100">
        <f t="shared" si="87"/>
        <v>-50.959999999999994</v>
      </c>
      <c r="FC28" s="205">
        <v>0</v>
      </c>
      <c r="FD28" s="205">
        <v>1.843</v>
      </c>
      <c r="FE28" s="205">
        <v>5.0830000000000002</v>
      </c>
      <c r="FF28" s="100">
        <f>FB28+FC28+FD28+FE28</f>
        <v>-44.033999999999992</v>
      </c>
      <c r="FG28" s="107"/>
      <c r="FH28" s="100">
        <v>-57.290000000000006</v>
      </c>
      <c r="FI28" s="205">
        <v>0.221</v>
      </c>
      <c r="FJ28" s="205">
        <v>0</v>
      </c>
      <c r="FK28" s="100">
        <f t="shared" si="88"/>
        <v>-57.06900000000001</v>
      </c>
      <c r="FL28" s="205">
        <v>0</v>
      </c>
      <c r="FM28" s="205">
        <v>1.9830000000000001</v>
      </c>
      <c r="FN28" s="205">
        <v>6.0730000000000004</v>
      </c>
      <c r="FO28" s="100">
        <f>FK28+FL28+FM28+FN28</f>
        <v>-49.013000000000012</v>
      </c>
      <c r="FP28" s="107"/>
      <c r="FQ28" s="100">
        <v>-49.013000000000005</v>
      </c>
      <c r="FR28" s="205">
        <v>0.24</v>
      </c>
      <c r="FS28" s="205">
        <v>0</v>
      </c>
      <c r="FT28" s="100">
        <f t="shared" si="89"/>
        <v>-48.773000000000003</v>
      </c>
      <c r="FU28" s="205">
        <v>0</v>
      </c>
      <c r="FV28" s="205">
        <v>2.2130000000000001</v>
      </c>
      <c r="FW28" s="205">
        <v>6.2309999999999999</v>
      </c>
      <c r="FX28" s="100">
        <f>FT28+FU28+FV28+FW28</f>
        <v>-40.329000000000001</v>
      </c>
      <c r="FY28" s="107"/>
      <c r="FZ28" s="148">
        <v>-44.88</v>
      </c>
      <c r="GA28" s="148">
        <v>-4.2699999999999996</v>
      </c>
      <c r="GB28" s="139">
        <v>-0.217</v>
      </c>
      <c r="GC28" s="100">
        <f>SUM(FZ28:GB28)</f>
        <v>-49.367000000000004</v>
      </c>
      <c r="GD28" s="139">
        <v>0</v>
      </c>
      <c r="GE28" s="139">
        <v>2.2309999999999999</v>
      </c>
      <c r="GF28" s="139">
        <v>0.23499999999999999</v>
      </c>
      <c r="GG28" s="139">
        <v>6.6550000000000002</v>
      </c>
      <c r="GH28" s="100">
        <f>SUM(GC28:GG28)</f>
        <v>-40.246000000000002</v>
      </c>
      <c r="GI28" s="107"/>
      <c r="GJ28" s="148">
        <v>-38.554000000000002</v>
      </c>
      <c r="GK28" s="148">
        <v>-7.3609999999999998</v>
      </c>
      <c r="GL28" s="139">
        <v>0.121</v>
      </c>
      <c r="GM28" s="100">
        <v>-45.793999999999997</v>
      </c>
      <c r="GN28" s="139">
        <v>0</v>
      </c>
      <c r="GO28" s="139">
        <v>2.5459999999999998</v>
      </c>
      <c r="GP28" s="139">
        <v>0.25600000000000001</v>
      </c>
      <c r="GQ28" s="139">
        <v>5.57</v>
      </c>
      <c r="GR28" s="100">
        <f>SUM(GM28:GQ28)</f>
        <v>-37.421999999999997</v>
      </c>
      <c r="GS28" s="107"/>
      <c r="GT28" s="139">
        <v>-43.445</v>
      </c>
      <c r="GU28" s="139">
        <v>-7.4690000000000003</v>
      </c>
      <c r="GV28" s="100">
        <v>-50.914000000000001</v>
      </c>
      <c r="GW28" s="139">
        <v>0</v>
      </c>
      <c r="GX28" s="139">
        <v>2.202</v>
      </c>
      <c r="GY28" s="139">
        <v>0.218</v>
      </c>
      <c r="GZ28" s="139">
        <v>6.1230000000000002</v>
      </c>
      <c r="HA28" s="100">
        <f>SUM(GV28:GZ28)</f>
        <v>-42.371000000000002</v>
      </c>
      <c r="HB28" s="107"/>
      <c r="HC28" s="139">
        <v>-47.704000000000001</v>
      </c>
      <c r="HD28" s="139">
        <v>-6.4119999999999999</v>
      </c>
      <c r="HE28" s="100">
        <v>-54.116</v>
      </c>
      <c r="HF28" s="139">
        <v>0</v>
      </c>
      <c r="HG28" s="139">
        <v>1.996</v>
      </c>
      <c r="HH28" s="139">
        <v>0.20399999999999999</v>
      </c>
      <c r="HI28" s="139">
        <v>6.2320000000000002</v>
      </c>
      <c r="HJ28" s="100">
        <f>SUM(HE28:HI28)</f>
        <v>-45.683999999999997</v>
      </c>
      <c r="HK28" s="107"/>
      <c r="HL28" s="139">
        <v>-46.749000000000002</v>
      </c>
      <c r="HM28" s="139">
        <v>-9.0510000000000002</v>
      </c>
      <c r="HN28" s="100">
        <v>-55.800000000000004</v>
      </c>
      <c r="HO28" s="139">
        <v>0</v>
      </c>
      <c r="HP28" s="139">
        <v>1.7969999999999999</v>
      </c>
      <c r="HQ28" s="139">
        <v>0.20399999999999999</v>
      </c>
      <c r="HR28" s="139">
        <v>6.7889999999999997</v>
      </c>
      <c r="HS28" s="100">
        <f>SUM(HN28:HR28)</f>
        <v>-47.010000000000005</v>
      </c>
      <c r="HT28" s="107"/>
      <c r="HU28" s="202">
        <v>-39.185000000000002</v>
      </c>
      <c r="HV28" s="202">
        <v>-6.4560000000000004</v>
      </c>
      <c r="HW28" s="100">
        <v>-45.641000000000005</v>
      </c>
      <c r="HX28" s="202">
        <v>0</v>
      </c>
      <c r="HY28" s="202">
        <v>1.7769999999999999</v>
      </c>
      <c r="HZ28" s="202">
        <v>0.193</v>
      </c>
      <c r="IA28" s="202">
        <v>4.8609999999999998</v>
      </c>
      <c r="IB28" s="100">
        <f>SUM(HW28:IA28)</f>
        <v>-38.810000000000009</v>
      </c>
      <c r="IC28" s="107"/>
      <c r="ID28" s="100">
        <v>-35.619</v>
      </c>
      <c r="IE28" s="202">
        <v>0</v>
      </c>
      <c r="IF28" s="202">
        <v>1.522</v>
      </c>
      <c r="IG28" s="202">
        <v>0.154</v>
      </c>
      <c r="IH28" s="202">
        <v>6.3769999999999998</v>
      </c>
      <c r="II28" s="100">
        <f>SUM(ID28:IH28)</f>
        <v>-27.565999999999999</v>
      </c>
      <c r="IJ28" s="107"/>
      <c r="IK28" s="100">
        <v>-33.524000000000001</v>
      </c>
      <c r="IL28" s="202">
        <v>0</v>
      </c>
      <c r="IM28" s="202">
        <v>1.3089999999999999</v>
      </c>
      <c r="IN28" s="202">
        <v>0.13</v>
      </c>
      <c r="IO28" s="202">
        <v>4.0069999999999997</v>
      </c>
      <c r="IP28" s="100">
        <f>SUM(IK28:IO28)</f>
        <v>-28.078000000000003</v>
      </c>
      <c r="IR28" s="100">
        <v>-140.60900000000001</v>
      </c>
      <c r="IT28" s="100">
        <v>-104.069</v>
      </c>
    </row>
    <row r="29" spans="1:254" s="132" customFormat="1" ht="3.75" customHeight="1">
      <c r="A29" s="140"/>
      <c r="B29" s="100"/>
      <c r="C29" s="202"/>
      <c r="D29" s="202"/>
      <c r="E29" s="100"/>
      <c r="F29" s="224"/>
      <c r="G29" s="224"/>
      <c r="H29" s="224"/>
      <c r="I29" s="100">
        <f t="shared" si="68"/>
        <v>0</v>
      </c>
      <c r="J29" s="264"/>
      <c r="K29" s="100"/>
      <c r="L29" s="202"/>
      <c r="M29" s="202"/>
      <c r="N29" s="100"/>
      <c r="O29" s="224"/>
      <c r="P29" s="224"/>
      <c r="Q29" s="224"/>
      <c r="R29" s="100">
        <f t="shared" si="69"/>
        <v>0</v>
      </c>
      <c r="S29" s="264"/>
      <c r="T29" s="100"/>
      <c r="U29" s="202"/>
      <c r="V29" s="202"/>
      <c r="W29" s="100"/>
      <c r="X29" s="224"/>
      <c r="Y29" s="224"/>
      <c r="Z29" s="224"/>
      <c r="AA29" s="100"/>
      <c r="AB29" s="264"/>
      <c r="AC29" s="100"/>
      <c r="AD29" s="202"/>
      <c r="AE29" s="202"/>
      <c r="AF29" s="100"/>
      <c r="AG29" s="224"/>
      <c r="AH29" s="224"/>
      <c r="AI29" s="224"/>
      <c r="AJ29" s="100"/>
      <c r="AK29" s="264"/>
      <c r="AL29" s="100"/>
      <c r="AM29" s="202"/>
      <c r="AN29" s="202"/>
      <c r="AO29" s="100"/>
      <c r="AP29" s="224"/>
      <c r="AQ29" s="224"/>
      <c r="AR29" s="224"/>
      <c r="AS29" s="100"/>
      <c r="AT29" s="264"/>
      <c r="AU29" s="100"/>
      <c r="AV29" s="202"/>
      <c r="AW29" s="202"/>
      <c r="AX29" s="100"/>
      <c r="AY29" s="224"/>
      <c r="AZ29" s="224"/>
      <c r="BA29" s="224"/>
      <c r="BB29" s="100"/>
      <c r="BC29" s="264"/>
      <c r="BD29" s="100"/>
      <c r="BE29" s="202"/>
      <c r="BF29" s="202"/>
      <c r="BG29" s="100"/>
      <c r="BH29" s="224"/>
      <c r="BI29" s="224"/>
      <c r="BJ29" s="224"/>
      <c r="BK29" s="100"/>
      <c r="BL29" s="264"/>
      <c r="BM29" s="100"/>
      <c r="BN29" s="202"/>
      <c r="BO29" s="202"/>
      <c r="BP29" s="100"/>
      <c r="BQ29" s="224"/>
      <c r="BR29" s="224"/>
      <c r="BS29" s="224"/>
      <c r="BT29" s="100"/>
      <c r="BU29" s="264"/>
      <c r="BV29" s="100"/>
      <c r="BW29" s="202"/>
      <c r="BX29" s="202"/>
      <c r="BY29" s="100"/>
      <c r="BZ29" s="224"/>
      <c r="CA29" s="224"/>
      <c r="CB29" s="224"/>
      <c r="CC29" s="100"/>
      <c r="CD29" s="264"/>
      <c r="CE29" s="100"/>
      <c r="CF29" s="202"/>
      <c r="CG29" s="202"/>
      <c r="CH29" s="100"/>
      <c r="CI29" s="224"/>
      <c r="CJ29" s="224"/>
      <c r="CK29" s="224"/>
      <c r="CL29" s="100"/>
      <c r="CM29" s="264"/>
      <c r="CN29" s="100"/>
      <c r="CO29" s="202"/>
      <c r="CP29" s="202"/>
      <c r="CQ29" s="100"/>
      <c r="CR29" s="224"/>
      <c r="CS29" s="224"/>
      <c r="CT29" s="224"/>
      <c r="CU29" s="100"/>
      <c r="CV29" s="264"/>
      <c r="CW29" s="100"/>
      <c r="CX29" s="202"/>
      <c r="CY29" s="202"/>
      <c r="CZ29" s="100"/>
      <c r="DA29" s="224"/>
      <c r="DB29" s="224"/>
      <c r="DC29" s="224"/>
      <c r="DD29" s="100"/>
      <c r="DE29" s="264"/>
      <c r="DF29" s="100"/>
      <c r="DG29" s="202"/>
      <c r="DH29" s="202"/>
      <c r="DI29" s="100"/>
      <c r="DJ29" s="224"/>
      <c r="DK29" s="224"/>
      <c r="DL29" s="224"/>
      <c r="DM29" s="100"/>
      <c r="DN29" s="224"/>
      <c r="DO29" s="100"/>
      <c r="DP29" s="202"/>
      <c r="DQ29" s="202"/>
      <c r="DR29" s="100"/>
      <c r="DS29" s="147"/>
      <c r="DT29" s="147"/>
      <c r="DU29" s="225"/>
      <c r="DV29" s="100"/>
      <c r="DW29" s="224"/>
      <c r="DX29" s="100"/>
      <c r="DY29" s="202"/>
      <c r="DZ29" s="202"/>
      <c r="EA29" s="100"/>
      <c r="EB29" s="147"/>
      <c r="EC29" s="147"/>
      <c r="ED29" s="225"/>
      <c r="EE29" s="100"/>
      <c r="EF29" s="146"/>
      <c r="EG29" s="100"/>
      <c r="EH29" s="202"/>
      <c r="EI29" s="202"/>
      <c r="EJ29" s="100"/>
      <c r="EK29" s="147"/>
      <c r="EL29" s="147"/>
      <c r="EM29" s="225"/>
      <c r="EN29" s="100"/>
      <c r="EO29" s="173"/>
      <c r="EP29" s="100"/>
      <c r="EQ29" s="202"/>
      <c r="ER29" s="202"/>
      <c r="ES29" s="100"/>
      <c r="ET29" s="147"/>
      <c r="EU29" s="147"/>
      <c r="EV29" s="225"/>
      <c r="EW29" s="100"/>
      <c r="EX29" s="173"/>
      <c r="EY29" s="100"/>
      <c r="EZ29" s="202"/>
      <c r="FA29" s="202"/>
      <c r="FB29" s="100"/>
      <c r="FC29" s="147"/>
      <c r="FD29" s="147"/>
      <c r="FE29" s="225"/>
      <c r="FF29" s="100"/>
      <c r="FG29" s="173"/>
      <c r="FH29" s="100"/>
      <c r="FI29" s="202"/>
      <c r="FJ29" s="202"/>
      <c r="FK29" s="100"/>
      <c r="FL29" s="147"/>
      <c r="FM29" s="147"/>
      <c r="FN29" s="225"/>
      <c r="FO29" s="100"/>
      <c r="FP29" s="173"/>
      <c r="FQ29" s="100"/>
      <c r="FR29" s="202"/>
      <c r="FS29" s="202"/>
      <c r="FT29" s="100"/>
      <c r="FU29" s="147"/>
      <c r="FV29" s="147"/>
      <c r="FW29" s="225"/>
      <c r="FX29" s="100"/>
      <c r="FY29" s="173"/>
      <c r="FZ29" s="148"/>
      <c r="GA29" s="130"/>
      <c r="GB29" s="143"/>
      <c r="GC29" s="100"/>
      <c r="GD29" s="143"/>
      <c r="GE29" s="143"/>
      <c r="GF29" s="143"/>
      <c r="GG29" s="143"/>
      <c r="GH29" s="100"/>
      <c r="GI29" s="173"/>
      <c r="GJ29" s="148"/>
      <c r="GK29" s="130"/>
      <c r="GL29" s="143"/>
      <c r="GM29" s="100"/>
      <c r="GN29" s="143"/>
      <c r="GO29" s="143"/>
      <c r="GP29" s="143"/>
      <c r="GQ29" s="143"/>
      <c r="GR29" s="100"/>
      <c r="GS29" s="173"/>
      <c r="GT29" s="143"/>
      <c r="GU29" s="143"/>
      <c r="GV29" s="100"/>
      <c r="GW29" s="143"/>
      <c r="GX29" s="143"/>
      <c r="GY29" s="143"/>
      <c r="GZ29" s="143"/>
      <c r="HA29" s="100"/>
      <c r="HB29" s="173"/>
      <c r="HC29" s="143"/>
      <c r="HD29" s="143"/>
      <c r="HE29" s="100"/>
      <c r="HF29" s="143"/>
      <c r="HG29" s="143"/>
      <c r="HH29" s="143"/>
      <c r="HI29" s="143"/>
      <c r="HJ29" s="100"/>
      <c r="HK29" s="173"/>
      <c r="HL29" s="143"/>
      <c r="HM29" s="143"/>
      <c r="HN29" s="100"/>
      <c r="HO29" s="143"/>
      <c r="HP29" s="143"/>
      <c r="HQ29" s="143"/>
      <c r="HR29" s="143"/>
      <c r="HS29" s="100"/>
      <c r="HT29" s="224"/>
      <c r="HU29" s="202"/>
      <c r="HV29" s="202"/>
      <c r="HW29" s="100"/>
      <c r="HX29" s="202"/>
      <c r="HY29" s="202"/>
      <c r="HZ29" s="202"/>
      <c r="IA29" s="202"/>
      <c r="IB29" s="100"/>
      <c r="IC29" s="224"/>
      <c r="ID29" s="100"/>
      <c r="IE29" s="202"/>
      <c r="IF29" s="202"/>
      <c r="IG29" s="202"/>
      <c r="IH29" s="202"/>
      <c r="II29" s="100"/>
      <c r="IJ29" s="224"/>
      <c r="IK29" s="100"/>
      <c r="IL29" s="202"/>
      <c r="IM29" s="202"/>
      <c r="IN29" s="202"/>
      <c r="IO29" s="202"/>
      <c r="IP29" s="100"/>
      <c r="IR29" s="100"/>
      <c r="IT29" s="100"/>
    </row>
    <row r="30" spans="1:254">
      <c r="A30" s="38" t="s">
        <v>62</v>
      </c>
      <c r="B30" s="100">
        <v>47.968999999999753</v>
      </c>
      <c r="C30" s="202">
        <v>2.1079999999999983</v>
      </c>
      <c r="D30" s="202">
        <v>-1.4109999999999983</v>
      </c>
      <c r="E30" s="100">
        <f t="shared" ref="E30" si="278">B30+C30+D30</f>
        <v>48.665999999999748</v>
      </c>
      <c r="F30" s="202">
        <v>24.082000000000026</v>
      </c>
      <c r="G30" s="202">
        <v>5.4840000000000044</v>
      </c>
      <c r="H30" s="202">
        <v>-15.750999999999994</v>
      </c>
      <c r="I30" s="100">
        <f t="shared" si="68"/>
        <v>62.480999999999796</v>
      </c>
      <c r="J30" s="265"/>
      <c r="K30" s="100">
        <v>20.531000000000041</v>
      </c>
      <c r="L30" s="202">
        <v>2.7039999999999993</v>
      </c>
      <c r="M30" s="202">
        <v>-1.8059999999999992</v>
      </c>
      <c r="N30" s="100">
        <f t="shared" ref="N30" si="279">K30+L30+M30</f>
        <v>21.429000000000045</v>
      </c>
      <c r="O30" s="202">
        <v>22.642000000000014</v>
      </c>
      <c r="P30" s="202">
        <v>6.149999999999995</v>
      </c>
      <c r="Q30" s="202">
        <v>-16.337000000000007</v>
      </c>
      <c r="R30" s="100">
        <f t="shared" si="69"/>
        <v>33.884000000000043</v>
      </c>
      <c r="S30" s="265"/>
      <c r="T30" s="100">
        <v>7.079000000000149</v>
      </c>
      <c r="U30" s="202">
        <v>1.9140000000000001</v>
      </c>
      <c r="V30" s="202">
        <v>-1.2810000000000001</v>
      </c>
      <c r="W30" s="100">
        <f t="shared" ref="W30" si="280">T30+U30+V30</f>
        <v>7.712000000000149</v>
      </c>
      <c r="X30" s="202">
        <v>23.169000000000022</v>
      </c>
      <c r="Y30" s="202">
        <v>6.2060000000000013</v>
      </c>
      <c r="Z30" s="202">
        <v>-15.93</v>
      </c>
      <c r="AA30" s="100">
        <v>21.156999999999599</v>
      </c>
      <c r="AB30" s="265"/>
      <c r="AC30" s="100">
        <v>-1.5009999999999999</v>
      </c>
      <c r="AD30" s="202">
        <v>2.3880000000000012</v>
      </c>
      <c r="AE30" s="202">
        <v>-1.5970000000000013</v>
      </c>
      <c r="AF30" s="100">
        <f t="shared" ref="AF30" si="281">AC30+AD30+AE30</f>
        <v>-0.71</v>
      </c>
      <c r="AG30" s="202">
        <v>24.302999999999997</v>
      </c>
      <c r="AH30" s="202">
        <v>3.238</v>
      </c>
      <c r="AI30" s="202">
        <v>-14.685</v>
      </c>
      <c r="AJ30" s="100">
        <f>AF30+AG30+AH30+AI30</f>
        <v>12.145999999999995</v>
      </c>
      <c r="AK30" s="265"/>
      <c r="AL30" s="100">
        <v>-87.316000000000201</v>
      </c>
      <c r="AM30" s="202">
        <v>2.2329999999999997</v>
      </c>
      <c r="AN30" s="202">
        <v>-1.4919999999999995</v>
      </c>
      <c r="AO30" s="100">
        <f t="shared" ref="AO30" si="282">AL30+AM30+AN30</f>
        <v>-86.575000000000202</v>
      </c>
      <c r="AP30" s="202">
        <v>5.283999999999998</v>
      </c>
      <c r="AQ30" s="202">
        <v>4.7989999999999942</v>
      </c>
      <c r="AR30" s="202">
        <v>-6.6789999999999559</v>
      </c>
      <c r="AS30" s="100">
        <f>AO30+AP30+AQ30+AR30</f>
        <v>-83.171000000000177</v>
      </c>
      <c r="AT30" s="265"/>
      <c r="AU30" s="100">
        <v>-43.388000000000041</v>
      </c>
      <c r="AV30" s="202">
        <v>1.8989999999999987</v>
      </c>
      <c r="AW30" s="202">
        <v>-1.2709999999999986</v>
      </c>
      <c r="AX30" s="100">
        <f t="shared" ref="AX30" si="283">AU30+AV30+AW30</f>
        <v>-42.760000000000041</v>
      </c>
      <c r="AY30" s="202">
        <v>7.6260000000000066</v>
      </c>
      <c r="AZ30" s="202">
        <v>6.645999999999999</v>
      </c>
      <c r="BA30" s="202">
        <v>-21.114000000000011</v>
      </c>
      <c r="BB30" s="100">
        <f>AX30+AY30+AZ30+BA30</f>
        <v>-49.602000000000046</v>
      </c>
      <c r="BC30" s="265"/>
      <c r="BD30" s="100">
        <v>-9.707999999999906</v>
      </c>
      <c r="BE30" s="202">
        <v>1.7709999999999995</v>
      </c>
      <c r="BF30" s="202">
        <v>-1.1819999999999995</v>
      </c>
      <c r="BG30" s="100">
        <f t="shared" ref="BG30" si="284">BD30+BE30+BF30</f>
        <v>-9.1189999999999074</v>
      </c>
      <c r="BH30" s="202">
        <v>27.875000000000036</v>
      </c>
      <c r="BI30" s="202">
        <v>6.7969999999999935</v>
      </c>
      <c r="BJ30" s="202">
        <v>-20.822999999999976</v>
      </c>
      <c r="BK30" s="100">
        <f>BG30+BH30+BI30+BJ30</f>
        <v>4.7300000000001461</v>
      </c>
      <c r="BL30" s="265"/>
      <c r="BM30" s="100">
        <v>-9.2859999999998593</v>
      </c>
      <c r="BN30" s="202">
        <v>1.8489999999999998</v>
      </c>
      <c r="BO30" s="202">
        <v>-1.2379999999999998</v>
      </c>
      <c r="BP30" s="100">
        <f t="shared" ref="BP30" si="285">BM30+BN30+BO30</f>
        <v>-8.6749999999998586</v>
      </c>
      <c r="BQ30" s="202">
        <v>39.466999999999999</v>
      </c>
      <c r="BR30" s="202">
        <v>5.4800000000000075</v>
      </c>
      <c r="BS30" s="202">
        <v>-26.988999999999979</v>
      </c>
      <c r="BT30" s="100">
        <f>BP30+BQ30+BR30+BS30</f>
        <v>9.2830000000001682</v>
      </c>
      <c r="BU30" s="265"/>
      <c r="BV30" s="100">
        <v>33.41000000000011</v>
      </c>
      <c r="BW30" s="202">
        <v>1.4259999999999999</v>
      </c>
      <c r="BX30" s="202">
        <v>-0.93699999999999994</v>
      </c>
      <c r="BY30" s="100">
        <f t="shared" ref="BY30" si="286">BV30+BW30+BX30</f>
        <v>33.899000000000115</v>
      </c>
      <c r="BZ30" s="202">
        <v>45.157999999999994</v>
      </c>
      <c r="CA30" s="202">
        <v>4.7939999999999934</v>
      </c>
      <c r="CB30" s="202">
        <v>-31.181999999999988</v>
      </c>
      <c r="CC30" s="100">
        <f>BY30+BZ30+CA30+CB30</f>
        <v>52.669000000000111</v>
      </c>
      <c r="CD30" s="265"/>
      <c r="CE30" s="100">
        <v>50.546999999999997</v>
      </c>
      <c r="CF30" s="202">
        <v>1.639</v>
      </c>
      <c r="CG30" s="202">
        <v>-1.095</v>
      </c>
      <c r="CH30" s="100">
        <f t="shared" ref="CH30" si="287">CE30+CF30+CG30</f>
        <v>51.091000000000001</v>
      </c>
      <c r="CI30" s="202">
        <v>40.436000000000021</v>
      </c>
      <c r="CJ30" s="202">
        <v>3.7839999999999994</v>
      </c>
      <c r="CK30" s="202">
        <v>-26.531999999999957</v>
      </c>
      <c r="CL30" s="100">
        <f>CH30+CI30+CJ30+CK30</f>
        <v>68.779000000000067</v>
      </c>
      <c r="CM30" s="265"/>
      <c r="CN30" s="100">
        <v>25.25</v>
      </c>
      <c r="CO30" s="202">
        <v>1.6489999999999996</v>
      </c>
      <c r="CP30" s="202">
        <v>-1.1079999999999997</v>
      </c>
      <c r="CQ30" s="100">
        <f t="shared" ref="CQ30" si="288">CN30+CO30+CP30</f>
        <v>25.791</v>
      </c>
      <c r="CR30" s="202">
        <v>30.077000000000012</v>
      </c>
      <c r="CS30" s="202">
        <v>3.6829999999999994</v>
      </c>
      <c r="CT30" s="202">
        <v>-20.27000000000001</v>
      </c>
      <c r="CU30" s="100">
        <f>CQ30+CR30+CS30+CT30</f>
        <v>39.280999999999999</v>
      </c>
      <c r="CV30" s="265"/>
      <c r="CW30" s="100">
        <v>18.961999999999762</v>
      </c>
      <c r="CX30" s="202">
        <v>1.3259999999999992</v>
      </c>
      <c r="CY30" s="202">
        <v>-0.88300000000000001</v>
      </c>
      <c r="CZ30" s="100">
        <f t="shared" si="81"/>
        <v>19.404999999999763</v>
      </c>
      <c r="DA30" s="202">
        <v>33.042999999999985</v>
      </c>
      <c r="DB30" s="202">
        <v>2.9930000000000017</v>
      </c>
      <c r="DC30" s="202">
        <v>-21.635999999999981</v>
      </c>
      <c r="DD30" s="100">
        <f>CZ30+DA30+DB30+DC30</f>
        <v>33.804999999999772</v>
      </c>
      <c r="DE30" s="265"/>
      <c r="DF30" s="100">
        <v>30.962999999999923</v>
      </c>
      <c r="DG30" s="202">
        <v>1.6930000000000009</v>
      </c>
      <c r="DH30" s="202">
        <v>-1.1280000000000001</v>
      </c>
      <c r="DI30" s="100">
        <f t="shared" si="82"/>
        <v>31.527999999999921</v>
      </c>
      <c r="DJ30" s="202">
        <v>27.143000000000011</v>
      </c>
      <c r="DK30" s="202">
        <v>3.851</v>
      </c>
      <c r="DL30" s="202">
        <v>-19.484999999999996</v>
      </c>
      <c r="DM30" s="100">
        <f>DI30+DJ30+DK30+DL30</f>
        <v>43.036999999999935</v>
      </c>
      <c r="DN30" s="107"/>
      <c r="DO30" s="100">
        <v>31.184000000000168</v>
      </c>
      <c r="DP30" s="205">
        <v>1.4409999999999996</v>
      </c>
      <c r="DQ30" s="205">
        <v>-0.96599999999999997</v>
      </c>
      <c r="DR30" s="100">
        <f t="shared" si="83"/>
        <v>31.659000000000169</v>
      </c>
      <c r="DS30" s="205">
        <v>16.500999999999991</v>
      </c>
      <c r="DT30" s="205">
        <v>4.1149999999999967</v>
      </c>
      <c r="DU30" s="205">
        <v>-12.137999999999998</v>
      </c>
      <c r="DV30" s="100">
        <f>DR30+DS30+DT30+DU30</f>
        <v>40.137000000000157</v>
      </c>
      <c r="DW30" s="107"/>
      <c r="DX30" s="100">
        <v>74.654999999999831</v>
      </c>
      <c r="DY30" s="205">
        <v>1.0700000000000003</v>
      </c>
      <c r="DZ30" s="205">
        <v>-0.71899999999999997</v>
      </c>
      <c r="EA30" s="100">
        <f t="shared" si="84"/>
        <v>75.00599999999983</v>
      </c>
      <c r="EB30" s="205">
        <v>16.738999999999983</v>
      </c>
      <c r="EC30" s="205">
        <v>4.6069999999999967</v>
      </c>
      <c r="ED30" s="205">
        <v>-12.80600000000001</v>
      </c>
      <c r="EE30" s="100">
        <f>EA30+EB30+EC30+ED30</f>
        <v>83.545999999999793</v>
      </c>
      <c r="EF30" s="107"/>
      <c r="EG30" s="100">
        <v>-7.4400000000003246</v>
      </c>
      <c r="EH30" s="205">
        <v>0.74099999999999877</v>
      </c>
      <c r="EI30" s="205">
        <v>-0.49099999999999999</v>
      </c>
      <c r="EJ30" s="100">
        <f t="shared" si="85"/>
        <v>-7.1900000000003255</v>
      </c>
      <c r="EK30" s="205">
        <v>12.989000000000019</v>
      </c>
      <c r="EL30" s="205">
        <v>3.7139999999999986</v>
      </c>
      <c r="EM30" s="205">
        <v>-10.036000000000001</v>
      </c>
      <c r="EN30" s="100">
        <f>EJ30+EK30+EL30+EM30</f>
        <v>-0.52300000000030877</v>
      </c>
      <c r="EO30" s="107"/>
      <c r="EP30" s="109">
        <v>7.7150000000000816</v>
      </c>
      <c r="EQ30" s="205">
        <v>0.30499999999999972</v>
      </c>
      <c r="ER30" s="205">
        <v>-0.23699999999999971</v>
      </c>
      <c r="ES30" s="100">
        <f t="shared" si="86"/>
        <v>7.7830000000000812</v>
      </c>
      <c r="ET30" s="205">
        <v>18.816000000000013</v>
      </c>
      <c r="EU30" s="205">
        <v>4.5510000000000019</v>
      </c>
      <c r="EV30" s="205">
        <v>-13.352999999999994</v>
      </c>
      <c r="EW30" s="100">
        <f>ES30+ET30+EU30+EV30</f>
        <v>17.797000000000104</v>
      </c>
      <c r="EX30" s="107"/>
      <c r="EY30" s="100">
        <v>0.82000000000010687</v>
      </c>
      <c r="EZ30" s="205">
        <v>1.2509999999999992</v>
      </c>
      <c r="FA30" s="205">
        <v>-0.83999999999999919</v>
      </c>
      <c r="FB30" s="100">
        <f t="shared" si="87"/>
        <v>1.2310000000001071</v>
      </c>
      <c r="FC30" s="205">
        <v>5.4030000000000165</v>
      </c>
      <c r="FD30" s="205">
        <v>4.4490000000000007</v>
      </c>
      <c r="FE30" s="205">
        <v>-5.952999999999987</v>
      </c>
      <c r="FF30" s="100">
        <f>FB30+FC30+FD30+FE30</f>
        <v>5.1300000000001376</v>
      </c>
      <c r="FG30" s="107"/>
      <c r="FH30" s="100">
        <v>-8.9999999999719194E-3</v>
      </c>
      <c r="FI30" s="205">
        <v>1.2530000000000006</v>
      </c>
      <c r="FJ30" s="205">
        <v>-0.84000000000000052</v>
      </c>
      <c r="FK30" s="100">
        <f t="shared" si="88"/>
        <v>0.40400000000002811</v>
      </c>
      <c r="FL30" s="205">
        <v>3.4750000000000334</v>
      </c>
      <c r="FM30" s="205">
        <v>4.1309999999999985</v>
      </c>
      <c r="FN30" s="205">
        <v>-4.4230000000000036</v>
      </c>
      <c r="FO30" s="100">
        <f>FK30+FL30+FM30+FN30</f>
        <v>3.5870000000000566</v>
      </c>
      <c r="FP30" s="107"/>
      <c r="FQ30" s="100">
        <v>-47.038999999999902</v>
      </c>
      <c r="FR30" s="205">
        <v>0.87000000000000033</v>
      </c>
      <c r="FS30" s="205">
        <v>-0.5840000000000003</v>
      </c>
      <c r="FT30" s="100">
        <f t="shared" si="89"/>
        <v>-46.752999999999908</v>
      </c>
      <c r="FU30" s="205">
        <v>-13.863999999999979</v>
      </c>
      <c r="FV30" s="205">
        <v>4.3559999999999981</v>
      </c>
      <c r="FW30" s="205">
        <v>5.7180000000000009</v>
      </c>
      <c r="FX30" s="100">
        <f>FT30+FU30+FV30+FW30</f>
        <v>-50.542999999999893</v>
      </c>
      <c r="FY30" s="107"/>
      <c r="FZ30" s="148">
        <f>FZ26+FZ28</f>
        <v>-12.054999999999808</v>
      </c>
      <c r="GA30" s="148">
        <f t="shared" ref="GA30:GH30" si="289">GA26+GA28</f>
        <v>-13.68500000000002</v>
      </c>
      <c r="GB30" s="139">
        <f t="shared" si="289"/>
        <v>-17.730000000000008</v>
      </c>
      <c r="GC30" s="100">
        <f t="shared" si="289"/>
        <v>-12.675000000000139</v>
      </c>
      <c r="GD30" s="139">
        <f t="shared" si="289"/>
        <v>0.46100000000000851</v>
      </c>
      <c r="GE30" s="139">
        <f t="shared" si="289"/>
        <v>3.3110000000000017</v>
      </c>
      <c r="GF30" s="139">
        <f t="shared" si="289"/>
        <v>0.86999999999999966</v>
      </c>
      <c r="GG30" s="139">
        <f t="shared" si="289"/>
        <v>29.818999999999999</v>
      </c>
      <c r="GH30" s="100">
        <f t="shared" si="289"/>
        <v>-9.0089999999997126</v>
      </c>
      <c r="GI30" s="107"/>
      <c r="GJ30" s="148">
        <f>GJ26+GJ28</f>
        <v>9.61099999999999</v>
      </c>
      <c r="GK30" s="148">
        <f t="shared" ref="GK30:IB30" si="290">GK26+GK28</f>
        <v>28.88199999999998</v>
      </c>
      <c r="GL30" s="139">
        <f t="shared" si="290"/>
        <v>-14.524999999999999</v>
      </c>
      <c r="GM30" s="100">
        <f t="shared" si="290"/>
        <v>20.468000000000217</v>
      </c>
      <c r="GN30" s="139">
        <f t="shared" si="290"/>
        <v>24.214999999999993</v>
      </c>
      <c r="GO30" s="139">
        <f t="shared" si="290"/>
        <v>3.557000000000003</v>
      </c>
      <c r="GP30" s="139">
        <f t="shared" si="290"/>
        <v>-1.3940000000000001</v>
      </c>
      <c r="GQ30" s="139">
        <f t="shared" si="290"/>
        <v>-18.39</v>
      </c>
      <c r="GR30" s="100">
        <f t="shared" si="290"/>
        <v>31.955999999999932</v>
      </c>
      <c r="GS30" s="107"/>
      <c r="GT30" s="156">
        <f t="shared" si="290"/>
        <v>3.9100000000000321</v>
      </c>
      <c r="GU30" s="153">
        <f t="shared" si="290"/>
        <v>0.56799999999997564</v>
      </c>
      <c r="GV30" s="100">
        <f t="shared" si="290"/>
        <v>4.8969999999999629</v>
      </c>
      <c r="GW30" s="160">
        <f t="shared" si="290"/>
        <v>7.918000000000001</v>
      </c>
      <c r="GX30" s="160">
        <f t="shared" si="290"/>
        <v>3.0190000000000001</v>
      </c>
      <c r="GY30" s="160">
        <f t="shared" si="290"/>
        <v>-0.23500000000000013</v>
      </c>
      <c r="GZ30" s="160">
        <f t="shared" si="290"/>
        <v>-7.4009999999999989</v>
      </c>
      <c r="HA30" s="100">
        <f t="shared" ref="HA30" si="291">HA26+HA28</f>
        <v>7.7790000000000887</v>
      </c>
      <c r="HB30" s="107"/>
      <c r="HC30" s="163">
        <f t="shared" si="290"/>
        <v>13.200000000000109</v>
      </c>
      <c r="HD30" s="160">
        <f t="shared" si="290"/>
        <v>5.6229999999999949</v>
      </c>
      <c r="HE30" s="100">
        <f t="shared" si="290"/>
        <v>13.118999999999986</v>
      </c>
      <c r="HF30" s="160">
        <f t="shared" si="290"/>
        <v>7.686999999999987</v>
      </c>
      <c r="HG30" s="160">
        <f t="shared" si="290"/>
        <v>2.488999999999999</v>
      </c>
      <c r="HH30" s="160">
        <f t="shared" si="290"/>
        <v>9.5000000000000168E-2</v>
      </c>
      <c r="HI30" s="160">
        <f t="shared" si="290"/>
        <v>-11.883000000000003</v>
      </c>
      <c r="HJ30" s="100">
        <f t="shared" si="290"/>
        <v>17.210999999999899</v>
      </c>
      <c r="HK30" s="107"/>
      <c r="HL30" s="163">
        <f t="shared" si="290"/>
        <v>25.253000000000036</v>
      </c>
      <c r="HM30" s="160">
        <f t="shared" si="290"/>
        <v>-0.95499999999998941</v>
      </c>
      <c r="HN30" s="100">
        <f t="shared" si="290"/>
        <v>25.25300000000022</v>
      </c>
      <c r="HO30" s="160">
        <f t="shared" si="290"/>
        <v>8.4539999999999988</v>
      </c>
      <c r="HP30" s="160">
        <f t="shared" si="290"/>
        <v>2.7119999999999997</v>
      </c>
      <c r="HQ30" s="160">
        <f t="shared" si="290"/>
        <v>0.62599999999999978</v>
      </c>
      <c r="HR30" s="160">
        <f t="shared" si="290"/>
        <v>-6.3989999999999974</v>
      </c>
      <c r="HS30" s="100">
        <f t="shared" ref="HS30" si="292">HS26+HS28</f>
        <v>29.691000000000287</v>
      </c>
      <c r="HT30" s="107"/>
      <c r="HU30" s="205">
        <f t="shared" si="290"/>
        <v>25.67399999999995</v>
      </c>
      <c r="HV30" s="202">
        <f t="shared" si="290"/>
        <v>-1.3089999999999948</v>
      </c>
      <c r="HW30" s="100">
        <f t="shared" si="290"/>
        <v>25.674000000000063</v>
      </c>
      <c r="HX30" s="202">
        <f t="shared" si="290"/>
        <v>26.954999999999991</v>
      </c>
      <c r="HY30" s="202">
        <f t="shared" si="290"/>
        <v>2.5690000000000004</v>
      </c>
      <c r="HZ30" s="202">
        <f t="shared" si="290"/>
        <v>0.12299999999999955</v>
      </c>
      <c r="IA30" s="202">
        <f t="shared" si="290"/>
        <v>-16.627999999999997</v>
      </c>
      <c r="IB30" s="100">
        <f t="shared" si="290"/>
        <v>37.383999999999851</v>
      </c>
      <c r="IC30" s="107"/>
      <c r="ID30" s="100">
        <f>ID26+ID28</f>
        <v>19.765000000000015</v>
      </c>
      <c r="IE30" s="202">
        <f t="shared" ref="IE30:II30" si="293">IE26+IE28</f>
        <v>12.857000000000003</v>
      </c>
      <c r="IF30" s="202">
        <f t="shared" si="293"/>
        <v>2.8389999999999991</v>
      </c>
      <c r="IG30" s="202">
        <f t="shared" si="293"/>
        <v>0.5840000000000003</v>
      </c>
      <c r="IH30" s="202">
        <f t="shared" si="293"/>
        <v>-9.9310000000000009</v>
      </c>
      <c r="II30" s="100">
        <f t="shared" si="293"/>
        <v>26.113999999999979</v>
      </c>
      <c r="IJ30" s="107"/>
      <c r="IK30" s="100">
        <f>IK26+IK28</f>
        <v>11.90999999999994</v>
      </c>
      <c r="IL30" s="202">
        <f t="shared" ref="IL30:IP30" si="294">IL26+IL28</f>
        <v>9.8860000000000046</v>
      </c>
      <c r="IM30" s="202">
        <f t="shared" si="294"/>
        <v>2.0509999999999997</v>
      </c>
      <c r="IN30" s="202">
        <f t="shared" si="294"/>
        <v>0.1009999999999997</v>
      </c>
      <c r="IO30" s="202">
        <f t="shared" si="294"/>
        <v>-7.1729999999999983</v>
      </c>
      <c r="IP30" s="100">
        <f t="shared" si="294"/>
        <v>16.774999999999942</v>
      </c>
      <c r="IR30" s="100">
        <f t="shared" ref="IR30" si="295">IR26+IR28</f>
        <v>-136.65200000000007</v>
      </c>
      <c r="IT30" s="100">
        <f t="shared" ref="IT30" si="296">IT26+IT28</f>
        <v>-120.75900000000007</v>
      </c>
    </row>
    <row r="31" spans="1:254" s="132" customFormat="1" ht="3.75" customHeight="1">
      <c r="A31" s="140"/>
      <c r="B31" s="100"/>
      <c r="C31" s="202"/>
      <c r="D31" s="202"/>
      <c r="E31" s="100"/>
      <c r="F31" s="224"/>
      <c r="G31" s="224"/>
      <c r="H31" s="224"/>
      <c r="I31" s="100">
        <f t="shared" si="68"/>
        <v>0</v>
      </c>
      <c r="J31" s="264"/>
      <c r="K31" s="100"/>
      <c r="L31" s="202"/>
      <c r="M31" s="202"/>
      <c r="N31" s="100"/>
      <c r="O31" s="224"/>
      <c r="P31" s="224"/>
      <c r="Q31" s="224"/>
      <c r="R31" s="100">
        <f t="shared" si="69"/>
        <v>0</v>
      </c>
      <c r="S31" s="264"/>
      <c r="T31" s="100"/>
      <c r="U31" s="202"/>
      <c r="V31" s="202"/>
      <c r="W31" s="100"/>
      <c r="X31" s="224"/>
      <c r="Y31" s="224"/>
      <c r="Z31" s="224"/>
      <c r="AA31" s="100"/>
      <c r="AB31" s="264"/>
      <c r="AC31" s="100"/>
      <c r="AD31" s="202"/>
      <c r="AE31" s="202"/>
      <c r="AF31" s="100"/>
      <c r="AG31" s="224"/>
      <c r="AH31" s="224"/>
      <c r="AI31" s="224"/>
      <c r="AJ31" s="100"/>
      <c r="AK31" s="264"/>
      <c r="AL31" s="100"/>
      <c r="AM31" s="202"/>
      <c r="AN31" s="202"/>
      <c r="AO31" s="100"/>
      <c r="AP31" s="224"/>
      <c r="AQ31" s="224"/>
      <c r="AR31" s="224"/>
      <c r="AS31" s="100"/>
      <c r="AT31" s="264"/>
      <c r="AU31" s="100"/>
      <c r="AV31" s="202"/>
      <c r="AW31" s="202"/>
      <c r="AX31" s="100"/>
      <c r="AY31" s="224"/>
      <c r="AZ31" s="224"/>
      <c r="BA31" s="224"/>
      <c r="BB31" s="100"/>
      <c r="BC31" s="264"/>
      <c r="BD31" s="100"/>
      <c r="BE31" s="202"/>
      <c r="BF31" s="202"/>
      <c r="BG31" s="100"/>
      <c r="BH31" s="224"/>
      <c r="BI31" s="224"/>
      <c r="BJ31" s="224"/>
      <c r="BK31" s="100"/>
      <c r="BL31" s="264"/>
      <c r="BM31" s="100"/>
      <c r="BN31" s="202"/>
      <c r="BO31" s="202"/>
      <c r="BP31" s="100"/>
      <c r="BQ31" s="224"/>
      <c r="BR31" s="224"/>
      <c r="BS31" s="224"/>
      <c r="BT31" s="100"/>
      <c r="BU31" s="264"/>
      <c r="BV31" s="100"/>
      <c r="BW31" s="202"/>
      <c r="BX31" s="202"/>
      <c r="BY31" s="100"/>
      <c r="BZ31" s="224"/>
      <c r="CA31" s="224"/>
      <c r="CB31" s="224"/>
      <c r="CC31" s="100"/>
      <c r="CD31" s="264"/>
      <c r="CE31" s="100"/>
      <c r="CF31" s="202"/>
      <c r="CG31" s="202"/>
      <c r="CH31" s="100"/>
      <c r="CI31" s="224"/>
      <c r="CJ31" s="224"/>
      <c r="CK31" s="224"/>
      <c r="CL31" s="100"/>
      <c r="CM31" s="264"/>
      <c r="CN31" s="100"/>
      <c r="CO31" s="202"/>
      <c r="CP31" s="202"/>
      <c r="CQ31" s="100"/>
      <c r="CR31" s="224"/>
      <c r="CS31" s="224"/>
      <c r="CT31" s="224"/>
      <c r="CU31" s="100"/>
      <c r="CV31" s="264"/>
      <c r="CW31" s="100"/>
      <c r="CX31" s="202"/>
      <c r="CY31" s="202"/>
      <c r="CZ31" s="100"/>
      <c r="DA31" s="224"/>
      <c r="DB31" s="224"/>
      <c r="DC31" s="224"/>
      <c r="DD31" s="100"/>
      <c r="DE31" s="264"/>
      <c r="DF31" s="100"/>
      <c r="DG31" s="202"/>
      <c r="DH31" s="202"/>
      <c r="DI31" s="100"/>
      <c r="DJ31" s="224"/>
      <c r="DK31" s="224"/>
      <c r="DL31" s="224"/>
      <c r="DM31" s="100"/>
      <c r="DN31" s="224"/>
      <c r="DO31" s="100"/>
      <c r="DP31" s="202"/>
      <c r="DQ31" s="202"/>
      <c r="DR31" s="100"/>
      <c r="DS31" s="147"/>
      <c r="DT31" s="147"/>
      <c r="DU31" s="225"/>
      <c r="DV31" s="100"/>
      <c r="DW31" s="224"/>
      <c r="DX31" s="100"/>
      <c r="DY31" s="202"/>
      <c r="DZ31" s="202"/>
      <c r="EA31" s="100"/>
      <c r="EB31" s="147"/>
      <c r="EC31" s="147"/>
      <c r="ED31" s="225"/>
      <c r="EE31" s="100"/>
      <c r="EF31" s="146"/>
      <c r="EG31" s="100"/>
      <c r="EH31" s="202"/>
      <c r="EI31" s="202"/>
      <c r="EJ31" s="100"/>
      <c r="EK31" s="147"/>
      <c r="EL31" s="147"/>
      <c r="EM31" s="225"/>
      <c r="EN31" s="100"/>
      <c r="EO31" s="173"/>
      <c r="EP31" s="100"/>
      <c r="EQ31" s="202"/>
      <c r="ER31" s="202"/>
      <c r="ES31" s="100"/>
      <c r="ET31" s="147"/>
      <c r="EU31" s="147"/>
      <c r="EV31" s="225"/>
      <c r="EW31" s="100"/>
      <c r="EX31" s="173"/>
      <c r="EY31" s="100"/>
      <c r="EZ31" s="202"/>
      <c r="FA31" s="202"/>
      <c r="FB31" s="100"/>
      <c r="FC31" s="147"/>
      <c r="FD31" s="147"/>
      <c r="FE31" s="225"/>
      <c r="FF31" s="100"/>
      <c r="FG31" s="173"/>
      <c r="FH31" s="100"/>
      <c r="FI31" s="202"/>
      <c r="FJ31" s="202"/>
      <c r="FK31" s="100"/>
      <c r="FL31" s="147"/>
      <c r="FM31" s="147"/>
      <c r="FN31" s="225"/>
      <c r="FO31" s="100"/>
      <c r="FP31" s="173"/>
      <c r="FQ31" s="100"/>
      <c r="FR31" s="202"/>
      <c r="FS31" s="202"/>
      <c r="FT31" s="100"/>
      <c r="FU31" s="147"/>
      <c r="FV31" s="147"/>
      <c r="FW31" s="225"/>
      <c r="FX31" s="100"/>
      <c r="FY31" s="173"/>
      <c r="FZ31" s="148"/>
      <c r="GA31" s="130"/>
      <c r="GB31" s="143"/>
      <c r="GC31" s="100"/>
      <c r="GD31" s="143"/>
      <c r="GE31" s="143"/>
      <c r="GF31" s="143"/>
      <c r="GG31" s="143"/>
      <c r="GH31" s="100"/>
      <c r="GI31" s="173"/>
      <c r="GJ31" s="148"/>
      <c r="GK31" s="130"/>
      <c r="GL31" s="143"/>
      <c r="GM31" s="100"/>
      <c r="GN31" s="143"/>
      <c r="GO31" s="143"/>
      <c r="GP31" s="143"/>
      <c r="GQ31" s="143"/>
      <c r="GR31" s="100"/>
      <c r="GS31" s="173"/>
      <c r="GT31" s="143"/>
      <c r="GU31" s="143"/>
      <c r="GV31" s="100"/>
      <c r="GW31" s="143"/>
      <c r="GX31" s="143"/>
      <c r="GY31" s="143"/>
      <c r="GZ31" s="143"/>
      <c r="HA31" s="100"/>
      <c r="HB31" s="173"/>
      <c r="HC31" s="143"/>
      <c r="HD31" s="143"/>
      <c r="HE31" s="100"/>
      <c r="HF31" s="143"/>
      <c r="HG31" s="143"/>
      <c r="HH31" s="143"/>
      <c r="HI31" s="143"/>
      <c r="HJ31" s="100"/>
      <c r="HK31" s="173"/>
      <c r="HL31" s="143"/>
      <c r="HM31" s="143"/>
      <c r="HN31" s="100"/>
      <c r="HO31" s="143"/>
      <c r="HP31" s="143"/>
      <c r="HQ31" s="143"/>
      <c r="HR31" s="143"/>
      <c r="HS31" s="100"/>
      <c r="HT31" s="224"/>
      <c r="HU31" s="202"/>
      <c r="HV31" s="202"/>
      <c r="HW31" s="100"/>
      <c r="HX31" s="202"/>
      <c r="HY31" s="202"/>
      <c r="HZ31" s="202"/>
      <c r="IA31" s="202"/>
      <c r="IB31" s="100"/>
      <c r="IC31" s="224"/>
      <c r="ID31" s="100"/>
      <c r="IE31" s="202"/>
      <c r="IF31" s="202"/>
      <c r="IG31" s="202"/>
      <c r="IH31" s="202"/>
      <c r="II31" s="100"/>
      <c r="IJ31" s="224"/>
      <c r="IK31" s="100"/>
      <c r="IL31" s="202"/>
      <c r="IM31" s="202"/>
      <c r="IN31" s="202"/>
      <c r="IO31" s="202"/>
      <c r="IP31" s="100"/>
      <c r="IR31" s="100"/>
      <c r="IT31" s="100"/>
    </row>
    <row r="32" spans="1:254">
      <c r="A32" s="29" t="s">
        <v>61</v>
      </c>
      <c r="B32" s="100">
        <v>-1.9</v>
      </c>
      <c r="C32" s="202">
        <v>-0.69699999999999995</v>
      </c>
      <c r="D32" s="202">
        <v>0</v>
      </c>
      <c r="E32" s="100">
        <f t="shared" ref="E32" si="297">B32+C32+D32</f>
        <v>-2.597</v>
      </c>
      <c r="F32" s="202">
        <v>-11.379</v>
      </c>
      <c r="G32" s="202">
        <v>-2.4380000000000002</v>
      </c>
      <c r="H32" s="202">
        <v>0</v>
      </c>
      <c r="I32" s="100">
        <f t="shared" si="68"/>
        <v>-16.413999999999998</v>
      </c>
      <c r="J32" s="265"/>
      <c r="K32" s="100">
        <v>4.2919999999999998</v>
      </c>
      <c r="L32" s="202">
        <v>-0.89800000000000002</v>
      </c>
      <c r="M32" s="202">
        <v>0</v>
      </c>
      <c r="N32" s="100">
        <f t="shared" ref="N32" si="298">K32+L32+M32</f>
        <v>3.3939999999999997</v>
      </c>
      <c r="O32" s="202">
        <v>-10.234999999999999</v>
      </c>
      <c r="P32" s="202">
        <v>-2.2210000000000001</v>
      </c>
      <c r="Q32" s="202">
        <v>0</v>
      </c>
      <c r="R32" s="100">
        <f t="shared" si="69"/>
        <v>-9.0619999999999994</v>
      </c>
      <c r="S32" s="265"/>
      <c r="T32" s="100">
        <v>3.34</v>
      </c>
      <c r="U32" s="202">
        <v>-0.63300000000000001</v>
      </c>
      <c r="V32" s="202">
        <v>0</v>
      </c>
      <c r="W32" s="100">
        <f t="shared" ref="W32" si="299">T32+U32+V32</f>
        <v>2.7069999999999999</v>
      </c>
      <c r="X32" s="202">
        <v>-10.573</v>
      </c>
      <c r="Y32" s="202">
        <v>-2.871</v>
      </c>
      <c r="Z32" s="202">
        <v>0</v>
      </c>
      <c r="AA32" s="100">
        <v>-10.737</v>
      </c>
      <c r="AB32" s="265"/>
      <c r="AC32" s="100">
        <v>6.7560000000000002</v>
      </c>
      <c r="AD32" s="202">
        <v>-0.79100000000000004</v>
      </c>
      <c r="AE32" s="202">
        <v>0</v>
      </c>
      <c r="AF32" s="100">
        <f t="shared" ref="AF32" si="300">AC32+AD32+AE32</f>
        <v>5.9649999999999999</v>
      </c>
      <c r="AG32" s="202">
        <v>-11.226000000000001</v>
      </c>
      <c r="AH32" s="202">
        <v>-1.631</v>
      </c>
      <c r="AI32" s="202">
        <v>0</v>
      </c>
      <c r="AJ32" s="100">
        <f>AF32+AG32+AH32+AI32</f>
        <v>-6.8920000000000012</v>
      </c>
      <c r="AK32" s="265"/>
      <c r="AL32" s="100">
        <v>34.921999999999997</v>
      </c>
      <c r="AM32" s="202">
        <v>-0.74099999999999999</v>
      </c>
      <c r="AN32" s="202">
        <v>0</v>
      </c>
      <c r="AO32" s="100">
        <f t="shared" ref="AO32" si="301">AL32+AM32+AN32</f>
        <v>34.180999999999997</v>
      </c>
      <c r="AP32" s="202">
        <v>-1.3160000000000001</v>
      </c>
      <c r="AQ32" s="202">
        <v>-2.0880000000000001</v>
      </c>
      <c r="AR32" s="202">
        <v>0</v>
      </c>
      <c r="AS32" s="100">
        <f>AO32+AP32+AQ32+AR32</f>
        <v>30.776999999999994</v>
      </c>
      <c r="AT32" s="265"/>
      <c r="AU32" s="100">
        <v>24.288</v>
      </c>
      <c r="AV32" s="202">
        <v>-0.628</v>
      </c>
      <c r="AW32" s="202">
        <v>0</v>
      </c>
      <c r="AX32" s="100">
        <f t="shared" ref="AX32" si="302">AU32+AV32+AW32</f>
        <v>23.66</v>
      </c>
      <c r="AY32" s="202">
        <v>9.6270000000000007</v>
      </c>
      <c r="AZ32" s="202">
        <v>-2.7850000000000001</v>
      </c>
      <c r="BA32" s="202">
        <v>0</v>
      </c>
      <c r="BB32" s="100">
        <f>AX32+AY32+AZ32+BA32</f>
        <v>30.501999999999999</v>
      </c>
      <c r="BC32" s="265"/>
      <c r="BD32" s="100">
        <v>12.744999999999999</v>
      </c>
      <c r="BE32" s="202">
        <v>-0.58899999999999997</v>
      </c>
      <c r="BF32" s="202">
        <v>0</v>
      </c>
      <c r="BG32" s="100">
        <f t="shared" ref="BG32" si="303">BD32+BE32+BF32</f>
        <v>12.155999999999999</v>
      </c>
      <c r="BH32" s="202">
        <v>-11.143000000000001</v>
      </c>
      <c r="BI32" s="202">
        <v>-2.706</v>
      </c>
      <c r="BJ32" s="202">
        <v>0</v>
      </c>
      <c r="BK32" s="100">
        <f>BG32+BH32+BI32+BJ32</f>
        <v>-1.6930000000000018</v>
      </c>
      <c r="BL32" s="265"/>
      <c r="BM32" s="100">
        <v>12.137999999999998</v>
      </c>
      <c r="BN32" s="202">
        <v>-0.61099999999999999</v>
      </c>
      <c r="BO32" s="202">
        <v>0</v>
      </c>
      <c r="BP32" s="100">
        <f t="shared" ref="BP32" si="304">BM32+BN32+BO32</f>
        <v>11.526999999999997</v>
      </c>
      <c r="BQ32" s="202">
        <v>-15.781000000000001</v>
      </c>
      <c r="BR32" s="202">
        <v>-2.177</v>
      </c>
      <c r="BS32" s="202">
        <v>0</v>
      </c>
      <c r="BT32" s="100">
        <f>BP32+BQ32+BR32+BS32</f>
        <v>-6.4310000000000027</v>
      </c>
      <c r="BU32" s="265"/>
      <c r="BV32" s="100">
        <v>5.8949999999999996</v>
      </c>
      <c r="BW32" s="202">
        <v>-0.48899999999999999</v>
      </c>
      <c r="BX32" s="202">
        <v>0</v>
      </c>
      <c r="BY32" s="100">
        <f t="shared" ref="BY32" si="305">BV32+BW32+BX32</f>
        <v>5.4059999999999997</v>
      </c>
      <c r="BZ32" s="202">
        <v>-16.919</v>
      </c>
      <c r="CA32" s="202">
        <v>-1.851</v>
      </c>
      <c r="CB32" s="202">
        <v>0</v>
      </c>
      <c r="CC32" s="100">
        <f>BY32+BZ32+CA32+CB32</f>
        <v>-13.364000000000001</v>
      </c>
      <c r="CD32" s="265"/>
      <c r="CE32" s="100">
        <v>-8.4640000000000004</v>
      </c>
      <c r="CF32" s="202">
        <v>-0.54400000000000004</v>
      </c>
      <c r="CG32" s="202">
        <v>0</v>
      </c>
      <c r="CH32" s="100">
        <f t="shared" ref="CH32" si="306">CE32+CF32+CG32</f>
        <v>-9.0080000000000009</v>
      </c>
      <c r="CI32" s="202">
        <v>-16.167000000000002</v>
      </c>
      <c r="CJ32" s="202">
        <v>-1.5209999999999999</v>
      </c>
      <c r="CK32" s="202">
        <v>0</v>
      </c>
      <c r="CL32" s="100">
        <f>CH32+CI32+CJ32+CK32</f>
        <v>-26.696000000000005</v>
      </c>
      <c r="CM32" s="265"/>
      <c r="CN32" s="100">
        <v>1.383</v>
      </c>
      <c r="CO32" s="202">
        <v>-0.54100000000000004</v>
      </c>
      <c r="CP32" s="202">
        <v>0</v>
      </c>
      <c r="CQ32" s="100">
        <f t="shared" ref="CQ32" si="307">CN32+CO32+CP32</f>
        <v>0.84199999999999997</v>
      </c>
      <c r="CR32" s="202">
        <v>-12.025</v>
      </c>
      <c r="CS32" s="202">
        <v>-1.4650000000000001</v>
      </c>
      <c r="CT32" s="202">
        <v>0</v>
      </c>
      <c r="CU32" s="100">
        <f>CQ32+CR32+CS32+CT32</f>
        <v>-12.648</v>
      </c>
      <c r="CV32" s="265"/>
      <c r="CW32" s="100">
        <v>1.573</v>
      </c>
      <c r="CX32" s="202">
        <v>-0.443</v>
      </c>
      <c r="CY32" s="202">
        <v>0</v>
      </c>
      <c r="CZ32" s="100">
        <f t="shared" si="81"/>
        <v>1.1299999999999999</v>
      </c>
      <c r="DA32" s="202">
        <v>-13.211</v>
      </c>
      <c r="DB32" s="202">
        <v>-1.1890000000000001</v>
      </c>
      <c r="DC32" s="202">
        <v>0</v>
      </c>
      <c r="DD32" s="100">
        <f>CZ32+DA32+DB32+DC32</f>
        <v>-13.27</v>
      </c>
      <c r="DE32" s="265"/>
      <c r="DF32" s="100">
        <v>2.0110000000000001</v>
      </c>
      <c r="DG32" s="202">
        <v>-0.56499999999999995</v>
      </c>
      <c r="DH32" s="202">
        <v>0</v>
      </c>
      <c r="DI32" s="100">
        <f t="shared" si="82"/>
        <v>1.4460000000000002</v>
      </c>
      <c r="DJ32" s="202">
        <v>-10.079000000000001</v>
      </c>
      <c r="DK32" s="202">
        <v>-1.43</v>
      </c>
      <c r="DL32" s="202">
        <v>0</v>
      </c>
      <c r="DM32" s="100">
        <f>DI32+DJ32+DK32+DL32</f>
        <v>-10.063000000000001</v>
      </c>
      <c r="DN32" s="108"/>
      <c r="DO32" s="100">
        <v>-5.8090000000000002</v>
      </c>
      <c r="DP32" s="202">
        <v>-0.47499999999999998</v>
      </c>
      <c r="DQ32" s="202">
        <v>0</v>
      </c>
      <c r="DR32" s="100">
        <f t="shared" si="83"/>
        <v>-6.2839999999999998</v>
      </c>
      <c r="DS32" s="202">
        <v>-6.806</v>
      </c>
      <c r="DT32" s="202">
        <v>-1.6719999999999999</v>
      </c>
      <c r="DU32" s="202">
        <v>0</v>
      </c>
      <c r="DV32" s="100">
        <f>DR32+DS32+DT32+DU32</f>
        <v>-14.762</v>
      </c>
      <c r="DW32" s="108"/>
      <c r="DX32" s="100">
        <v>-20</v>
      </c>
      <c r="DY32" s="202">
        <v>-0.35099999999999998</v>
      </c>
      <c r="DZ32" s="202">
        <v>0</v>
      </c>
      <c r="EA32" s="100">
        <f t="shared" si="84"/>
        <v>-20.350999999999999</v>
      </c>
      <c r="EB32" s="202">
        <v>-6.7050000000000001</v>
      </c>
      <c r="EC32" s="202">
        <v>-1.8340000000000001</v>
      </c>
      <c r="ED32" s="202">
        <v>0</v>
      </c>
      <c r="EE32" s="100">
        <f>EA32+EB32+EC32+ED32</f>
        <v>-28.889999999999997</v>
      </c>
      <c r="EF32" s="108"/>
      <c r="EG32" s="100">
        <v>8.2420000000000009</v>
      </c>
      <c r="EH32" s="202">
        <v>-0.25</v>
      </c>
      <c r="EI32" s="202">
        <v>0</v>
      </c>
      <c r="EJ32" s="100">
        <f t="shared" si="85"/>
        <v>7.9920000000000009</v>
      </c>
      <c r="EK32" s="202">
        <v>-5.1890000000000001</v>
      </c>
      <c r="EL32" s="202">
        <v>-1.4770000000000001</v>
      </c>
      <c r="EM32" s="202">
        <v>0</v>
      </c>
      <c r="EN32" s="100">
        <f>EJ32+EK32+EL32+EM32</f>
        <v>1.3260000000000007</v>
      </c>
      <c r="EO32" s="108"/>
      <c r="EP32" s="109">
        <v>1.9950000000000001</v>
      </c>
      <c r="EQ32" s="202">
        <v>-6.8000000000000005E-2</v>
      </c>
      <c r="ER32" s="202">
        <v>0</v>
      </c>
      <c r="ES32" s="100">
        <f t="shared" si="86"/>
        <v>1.927</v>
      </c>
      <c r="ET32" s="202">
        <v>-8.2859999999999996</v>
      </c>
      <c r="EU32" s="202">
        <v>-1.726</v>
      </c>
      <c r="EV32" s="202">
        <v>-1E-3</v>
      </c>
      <c r="EW32" s="100">
        <f>ES32+ET32+EU32+EV32</f>
        <v>-8.0860000000000003</v>
      </c>
      <c r="EX32" s="108"/>
      <c r="EY32" s="100">
        <v>1.528</v>
      </c>
      <c r="EZ32" s="202">
        <v>-0.41099999999999998</v>
      </c>
      <c r="FA32" s="202">
        <v>0</v>
      </c>
      <c r="FB32" s="100">
        <f t="shared" si="87"/>
        <v>1.117</v>
      </c>
      <c r="FC32" s="202">
        <v>-2.1509999999999998</v>
      </c>
      <c r="FD32" s="202">
        <v>-1.748</v>
      </c>
      <c r="FE32" s="202">
        <v>0</v>
      </c>
      <c r="FF32" s="100">
        <f>FB32+FC32+FD32+FE32</f>
        <v>-2.782</v>
      </c>
      <c r="FG32" s="108"/>
      <c r="FH32" s="100">
        <v>21.920999999999999</v>
      </c>
      <c r="FI32" s="202">
        <v>-0.41299999999999998</v>
      </c>
      <c r="FJ32" s="202">
        <v>0</v>
      </c>
      <c r="FK32" s="100">
        <f t="shared" si="88"/>
        <v>21.507999999999999</v>
      </c>
      <c r="FL32" s="202">
        <v>-1.5289999999999999</v>
      </c>
      <c r="FM32" s="202">
        <v>-1.6519999999999999</v>
      </c>
      <c r="FN32" s="202">
        <v>0</v>
      </c>
      <c r="FO32" s="100">
        <f>FK32+FL32+FM32+FN32</f>
        <v>18.326999999999998</v>
      </c>
      <c r="FP32" s="108"/>
      <c r="FQ32" s="100">
        <v>6.3239999999999998</v>
      </c>
      <c r="FR32" s="202">
        <v>-0.28599999999999998</v>
      </c>
      <c r="FS32" s="202">
        <v>0</v>
      </c>
      <c r="FT32" s="100">
        <f t="shared" si="89"/>
        <v>6.0380000000000003</v>
      </c>
      <c r="FU32" s="202">
        <v>5.5289999999999999</v>
      </c>
      <c r="FV32" s="202">
        <v>-1.7390000000000001</v>
      </c>
      <c r="FW32" s="202">
        <v>0</v>
      </c>
      <c r="FX32" s="100">
        <f>FT32+FU32+FV32+FW32</f>
        <v>9.8279999999999994</v>
      </c>
      <c r="FY32" s="108"/>
      <c r="FZ32" s="148">
        <v>-4.8369999999999997</v>
      </c>
      <c r="GA32" s="148">
        <v>0.62</v>
      </c>
      <c r="GB32" s="139">
        <v>0</v>
      </c>
      <c r="GC32" s="100">
        <f>SUM(FZ32:GB32)</f>
        <v>-4.2169999999999996</v>
      </c>
      <c r="GD32" s="139">
        <v>-2.0779999999999998</v>
      </c>
      <c r="GE32" s="139">
        <v>-1.29</v>
      </c>
      <c r="GF32" s="139">
        <v>-0.29799999999999999</v>
      </c>
      <c r="GG32" s="139">
        <v>0</v>
      </c>
      <c r="GH32" s="100">
        <f>SUM(GC32:GG32)</f>
        <v>-7.883</v>
      </c>
      <c r="GI32" s="108"/>
      <c r="GJ32" s="148">
        <v>2.0699999999999998</v>
      </c>
      <c r="GK32" s="148">
        <v>-10.856999999999999</v>
      </c>
      <c r="GL32" s="139">
        <v>0</v>
      </c>
      <c r="GM32" s="100">
        <v>-8.786999999999999</v>
      </c>
      <c r="GN32" s="139">
        <v>-10.673999999999999</v>
      </c>
      <c r="GO32" s="139">
        <v>-1.4219999999999999</v>
      </c>
      <c r="GP32" s="139">
        <v>0.60799999999999998</v>
      </c>
      <c r="GQ32" s="139">
        <v>0</v>
      </c>
      <c r="GR32" s="100">
        <f>SUM(GM32:GQ32)</f>
        <v>-20.274999999999999</v>
      </c>
      <c r="GS32" s="108"/>
      <c r="GT32" s="139">
        <v>0.67200000000000004</v>
      </c>
      <c r="GU32" s="139">
        <v>-0.98699999999999999</v>
      </c>
      <c r="GV32" s="100">
        <v>-0.31499999999999995</v>
      </c>
      <c r="GW32" s="139">
        <v>-1.7170000000000001</v>
      </c>
      <c r="GX32" s="139">
        <v>-1.202</v>
      </c>
      <c r="GY32" s="139">
        <v>3.6999999999999998E-2</v>
      </c>
      <c r="GZ32" s="139">
        <v>0</v>
      </c>
      <c r="HA32" s="100">
        <f>SUM(GV32:GZ32)</f>
        <v>-3.1970000000000001</v>
      </c>
      <c r="HB32" s="108"/>
      <c r="HC32" s="139">
        <v>-0.90500000000000003</v>
      </c>
      <c r="HD32" s="139">
        <v>8.1000000000000003E-2</v>
      </c>
      <c r="HE32" s="100">
        <v>-0.82400000000000007</v>
      </c>
      <c r="HF32" s="139">
        <v>-3.0640000000000001</v>
      </c>
      <c r="HG32" s="139">
        <v>-0.99099999999999999</v>
      </c>
      <c r="HH32" s="139">
        <v>-3.6999999999999998E-2</v>
      </c>
      <c r="HI32" s="139">
        <v>0</v>
      </c>
      <c r="HJ32" s="100">
        <f>SUM(HE32:HI32)</f>
        <v>-4.9159999999999995</v>
      </c>
      <c r="HK32" s="108"/>
      <c r="HL32" s="139">
        <v>-4.7430000000000003</v>
      </c>
      <c r="HM32" s="139">
        <v>0</v>
      </c>
      <c r="HN32" s="100">
        <v>-4.7430000000000003</v>
      </c>
      <c r="HO32" s="139">
        <v>-3.25</v>
      </c>
      <c r="HP32" s="139">
        <v>-0.99399999999999999</v>
      </c>
      <c r="HQ32" s="139">
        <v>-0.19500000000000001</v>
      </c>
      <c r="HR32" s="139">
        <v>0</v>
      </c>
      <c r="HS32" s="100">
        <f>SUM(HN32:HR32)</f>
        <v>-9.1820000000000004</v>
      </c>
      <c r="HT32" s="108"/>
      <c r="HU32" s="202">
        <v>-2.5750000000000002</v>
      </c>
      <c r="HV32" s="202">
        <v>0</v>
      </c>
      <c r="HW32" s="100">
        <v>-2.5750000000000002</v>
      </c>
      <c r="HX32" s="202">
        <v>-10.670999999999999</v>
      </c>
      <c r="HY32" s="202">
        <v>-0.99</v>
      </c>
      <c r="HZ32" s="202">
        <v>-0.05</v>
      </c>
      <c r="IA32" s="202">
        <v>0</v>
      </c>
      <c r="IB32" s="100">
        <f>SUM(HW32:IA32)</f>
        <v>-14.286</v>
      </c>
      <c r="IC32" s="108"/>
      <c r="ID32" s="100">
        <v>-3.8719999999999999</v>
      </c>
      <c r="IE32" s="202">
        <v>-4.9589999999999996</v>
      </c>
      <c r="IF32" s="202">
        <v>-1.1930000000000001</v>
      </c>
      <c r="IG32" s="202">
        <v>-0.2</v>
      </c>
      <c r="IH32" s="202">
        <v>0</v>
      </c>
      <c r="II32" s="100">
        <f>SUM(ID32:IH32)</f>
        <v>-10.223999999999998</v>
      </c>
      <c r="IJ32" s="108"/>
      <c r="IK32" s="100">
        <v>-2.577</v>
      </c>
      <c r="IL32" s="202">
        <v>-4.0129999999999999</v>
      </c>
      <c r="IM32" s="202">
        <v>-0.79800000000000004</v>
      </c>
      <c r="IN32" s="202">
        <v>-5.3999999999999999E-2</v>
      </c>
      <c r="IO32" s="202">
        <v>0</v>
      </c>
      <c r="IP32" s="100">
        <f>SUM(IK32:IO32)</f>
        <v>-7.4420000000000002</v>
      </c>
      <c r="IR32" s="100">
        <v>43.920999999999999</v>
      </c>
      <c r="IT32" s="100">
        <v>44.094000000000001</v>
      </c>
    </row>
    <row r="33" spans="1:254" s="132" customFormat="1" ht="3.75" customHeight="1">
      <c r="A33" s="140"/>
      <c r="B33" s="100"/>
      <c r="C33" s="202"/>
      <c r="D33" s="202"/>
      <c r="E33" s="100"/>
      <c r="F33" s="147"/>
      <c r="G33" s="147"/>
      <c r="H33" s="225"/>
      <c r="I33" s="100"/>
      <c r="J33" s="264"/>
      <c r="K33" s="100"/>
      <c r="L33" s="202"/>
      <c r="M33" s="202"/>
      <c r="N33" s="100"/>
      <c r="O33" s="147"/>
      <c r="P33" s="147"/>
      <c r="Q33" s="225"/>
      <c r="R33" s="100"/>
      <c r="S33" s="264"/>
      <c r="T33" s="100"/>
      <c r="U33" s="202"/>
      <c r="V33" s="202"/>
      <c r="W33" s="100"/>
      <c r="X33" s="147"/>
      <c r="Y33" s="147"/>
      <c r="Z33" s="225"/>
      <c r="AA33" s="100"/>
      <c r="AB33" s="264"/>
      <c r="AC33" s="100"/>
      <c r="AD33" s="202"/>
      <c r="AE33" s="202"/>
      <c r="AF33" s="100"/>
      <c r="AG33" s="147"/>
      <c r="AH33" s="147"/>
      <c r="AI33" s="225"/>
      <c r="AJ33" s="100"/>
      <c r="AK33" s="264"/>
      <c r="AL33" s="100"/>
      <c r="AM33" s="202"/>
      <c r="AN33" s="202"/>
      <c r="AO33" s="100"/>
      <c r="AP33" s="147"/>
      <c r="AQ33" s="147"/>
      <c r="AR33" s="225"/>
      <c r="AS33" s="100"/>
      <c r="AT33" s="264"/>
      <c r="AU33" s="100"/>
      <c r="AV33" s="202"/>
      <c r="AW33" s="202"/>
      <c r="AX33" s="100"/>
      <c r="AY33" s="147"/>
      <c r="AZ33" s="147"/>
      <c r="BA33" s="225"/>
      <c r="BB33" s="100"/>
      <c r="BC33" s="264"/>
      <c r="BD33" s="100"/>
      <c r="BE33" s="202"/>
      <c r="BF33" s="202"/>
      <c r="BG33" s="100"/>
      <c r="BH33" s="147"/>
      <c r="BI33" s="147"/>
      <c r="BJ33" s="225"/>
      <c r="BK33" s="100"/>
      <c r="BL33" s="264"/>
      <c r="BM33" s="100"/>
      <c r="BN33" s="202"/>
      <c r="BO33" s="202"/>
      <c r="BP33" s="100"/>
      <c r="BQ33" s="147"/>
      <c r="BR33" s="147"/>
      <c r="BS33" s="225"/>
      <c r="BT33" s="100"/>
      <c r="BU33" s="264"/>
      <c r="BV33" s="100"/>
      <c r="BW33" s="202"/>
      <c r="BX33" s="202"/>
      <c r="BY33" s="100"/>
      <c r="BZ33" s="147"/>
      <c r="CA33" s="147"/>
      <c r="CB33" s="225"/>
      <c r="CC33" s="100"/>
      <c r="CD33" s="264"/>
      <c r="CE33" s="100"/>
      <c r="CF33" s="202"/>
      <c r="CG33" s="202"/>
      <c r="CH33" s="100"/>
      <c r="CI33" s="147"/>
      <c r="CJ33" s="147"/>
      <c r="CK33" s="225"/>
      <c r="CL33" s="100"/>
      <c r="CM33" s="264"/>
      <c r="CN33" s="100"/>
      <c r="CO33" s="202"/>
      <c r="CP33" s="202"/>
      <c r="CQ33" s="100"/>
      <c r="CR33" s="147"/>
      <c r="CS33" s="147"/>
      <c r="CT33" s="225"/>
      <c r="CU33" s="100"/>
      <c r="CV33" s="264"/>
      <c r="CW33" s="100"/>
      <c r="CX33" s="202"/>
      <c r="CY33" s="202"/>
      <c r="CZ33" s="100"/>
      <c r="DA33" s="147"/>
      <c r="DB33" s="147"/>
      <c r="DC33" s="225"/>
      <c r="DD33" s="100"/>
      <c r="DE33" s="264"/>
      <c r="DF33" s="100"/>
      <c r="DG33" s="202"/>
      <c r="DH33" s="202"/>
      <c r="DI33" s="100"/>
      <c r="DJ33" s="147"/>
      <c r="DK33" s="147"/>
      <c r="DL33" s="225"/>
      <c r="DM33" s="100"/>
      <c r="DN33" s="224"/>
      <c r="DO33" s="100"/>
      <c r="DP33" s="202"/>
      <c r="DQ33" s="202"/>
      <c r="DR33" s="100"/>
      <c r="DS33" s="147"/>
      <c r="DT33" s="147"/>
      <c r="DU33" s="225"/>
      <c r="DV33" s="100"/>
      <c r="DW33" s="224"/>
      <c r="DX33" s="100"/>
      <c r="DY33" s="202"/>
      <c r="DZ33" s="202"/>
      <c r="EA33" s="100"/>
      <c r="EB33" s="147"/>
      <c r="EC33" s="147"/>
      <c r="ED33" s="225"/>
      <c r="EE33" s="100"/>
      <c r="EF33" s="146"/>
      <c r="EG33" s="100"/>
      <c r="EH33" s="202"/>
      <c r="EI33" s="202"/>
      <c r="EJ33" s="100"/>
      <c r="EK33" s="147"/>
      <c r="EL33" s="147"/>
      <c r="EM33" s="225"/>
      <c r="EN33" s="100"/>
      <c r="EO33" s="173"/>
      <c r="EP33" s="100"/>
      <c r="EQ33" s="202"/>
      <c r="ER33" s="202"/>
      <c r="ES33" s="100"/>
      <c r="ET33" s="147"/>
      <c r="EU33" s="147"/>
      <c r="EV33" s="225"/>
      <c r="EW33" s="100"/>
      <c r="EX33" s="173"/>
      <c r="EY33" s="100"/>
      <c r="EZ33" s="202"/>
      <c r="FA33" s="202"/>
      <c r="FB33" s="100"/>
      <c r="FC33" s="147"/>
      <c r="FD33" s="147"/>
      <c r="FE33" s="225"/>
      <c r="FF33" s="100"/>
      <c r="FG33" s="173"/>
      <c r="FH33" s="100"/>
      <c r="FI33" s="202"/>
      <c r="FJ33" s="202"/>
      <c r="FK33" s="100"/>
      <c r="FL33" s="147"/>
      <c r="FM33" s="147"/>
      <c r="FN33" s="225"/>
      <c r="FO33" s="100"/>
      <c r="FP33" s="173"/>
      <c r="FQ33" s="100"/>
      <c r="FR33" s="202"/>
      <c r="FS33" s="202"/>
      <c r="FT33" s="100"/>
      <c r="FU33" s="147"/>
      <c r="FV33" s="147"/>
      <c r="FW33" s="225"/>
      <c r="FX33" s="100"/>
      <c r="FY33" s="173"/>
      <c r="FZ33" s="148"/>
      <c r="GA33" s="130"/>
      <c r="GB33" s="143"/>
      <c r="GC33" s="100"/>
      <c r="GD33" s="143"/>
      <c r="GE33" s="143"/>
      <c r="GF33" s="143"/>
      <c r="GG33" s="143"/>
      <c r="GH33" s="100"/>
      <c r="GI33" s="173"/>
      <c r="GJ33" s="148"/>
      <c r="GK33" s="130"/>
      <c r="GL33" s="143"/>
      <c r="GM33" s="100"/>
      <c r="GN33" s="143"/>
      <c r="GO33" s="143"/>
      <c r="GP33" s="143"/>
      <c r="GQ33" s="143"/>
      <c r="GR33" s="100"/>
      <c r="GS33" s="173"/>
      <c r="GT33" s="143"/>
      <c r="GU33" s="143"/>
      <c r="GV33" s="100"/>
      <c r="GW33" s="143"/>
      <c r="GX33" s="143"/>
      <c r="GY33" s="143"/>
      <c r="GZ33" s="143"/>
      <c r="HA33" s="100"/>
      <c r="HB33" s="173"/>
      <c r="HC33" s="143"/>
      <c r="HD33" s="143"/>
      <c r="HE33" s="100"/>
      <c r="HF33" s="143"/>
      <c r="HG33" s="143"/>
      <c r="HH33" s="143"/>
      <c r="HI33" s="143"/>
      <c r="HJ33" s="100"/>
      <c r="HK33" s="173"/>
      <c r="HL33" s="143"/>
      <c r="HM33" s="143"/>
      <c r="HN33" s="100"/>
      <c r="HO33" s="143"/>
      <c r="HP33" s="143"/>
      <c r="HQ33" s="143"/>
      <c r="HR33" s="143"/>
      <c r="HS33" s="100"/>
      <c r="HT33" s="224"/>
      <c r="HU33" s="202"/>
      <c r="HV33" s="202"/>
      <c r="HW33" s="100"/>
      <c r="HX33" s="202"/>
      <c r="HY33" s="202"/>
      <c r="HZ33" s="202"/>
      <c r="IA33" s="202"/>
      <c r="IB33" s="100"/>
      <c r="IC33" s="224"/>
      <c r="ID33" s="100"/>
      <c r="IE33" s="202"/>
      <c r="IF33" s="202"/>
      <c r="IG33" s="202"/>
      <c r="IH33" s="202"/>
      <c r="II33" s="100"/>
      <c r="IJ33" s="224"/>
      <c r="IK33" s="100"/>
      <c r="IL33" s="202"/>
      <c r="IM33" s="202"/>
      <c r="IN33" s="202"/>
      <c r="IO33" s="202"/>
      <c r="IP33" s="100"/>
      <c r="IR33" s="100"/>
      <c r="IT33" s="100"/>
    </row>
    <row r="34" spans="1:254">
      <c r="A34" s="37" t="s">
        <v>6</v>
      </c>
      <c r="B34" s="102">
        <f>B30+B32</f>
        <v>46.068999999999754</v>
      </c>
      <c r="C34" s="98">
        <f>C30+C32</f>
        <v>1.4109999999999983</v>
      </c>
      <c r="D34" s="98">
        <f>D30+D32</f>
        <v>-1.4109999999999983</v>
      </c>
      <c r="E34" s="102">
        <f t="shared" ref="E34" si="308">B34+C34+D34</f>
        <v>46.068999999999754</v>
      </c>
      <c r="F34" s="98">
        <f>F30+F32</f>
        <v>12.703000000000026</v>
      </c>
      <c r="G34" s="98">
        <f>G30+G32</f>
        <v>3.0460000000000043</v>
      </c>
      <c r="H34" s="98">
        <f>H30+H32</f>
        <v>-15.750999999999994</v>
      </c>
      <c r="I34" s="102">
        <f>I30+I32</f>
        <v>46.066999999999794</v>
      </c>
      <c r="J34" s="265"/>
      <c r="K34" s="102">
        <f>K30+K32</f>
        <v>24.823000000000043</v>
      </c>
      <c r="L34" s="98">
        <f>L30+L32</f>
        <v>1.8059999999999992</v>
      </c>
      <c r="M34" s="98">
        <f>M30+M32</f>
        <v>-1.8059999999999992</v>
      </c>
      <c r="N34" s="102">
        <f t="shared" ref="N34" si="309">K34+L34+M34</f>
        <v>24.823000000000043</v>
      </c>
      <c r="O34" s="98">
        <f>O30+O32</f>
        <v>12.407000000000014</v>
      </c>
      <c r="P34" s="98">
        <f>P30+P32</f>
        <v>3.9289999999999949</v>
      </c>
      <c r="Q34" s="98">
        <f>Q30+Q32</f>
        <v>-16.337000000000007</v>
      </c>
      <c r="R34" s="102">
        <f>R30+R32</f>
        <v>24.822000000000045</v>
      </c>
      <c r="S34" s="265"/>
      <c r="T34" s="102">
        <f>T30+T32</f>
        <v>10.41900000000015</v>
      </c>
      <c r="U34" s="98">
        <f>U30+U32</f>
        <v>1.2810000000000001</v>
      </c>
      <c r="V34" s="98">
        <f>V30+V32</f>
        <v>-1.2810000000000001</v>
      </c>
      <c r="W34" s="102">
        <f t="shared" ref="W34" si="310">T34+U34+V34</f>
        <v>10.41900000000015</v>
      </c>
      <c r="X34" s="98">
        <f>X30+X32</f>
        <v>12.596000000000021</v>
      </c>
      <c r="Y34" s="98">
        <f>Y30+Y32</f>
        <v>3.3350000000000013</v>
      </c>
      <c r="Z34" s="98">
        <f>Z30+Z32</f>
        <v>-15.93</v>
      </c>
      <c r="AA34" s="102">
        <f>AA30+AA32</f>
        <v>10.419999999999598</v>
      </c>
      <c r="AB34" s="265"/>
      <c r="AC34" s="102">
        <f>AC30+AC32</f>
        <v>5.2550000000000008</v>
      </c>
      <c r="AD34" s="98">
        <f>AD30+AD32</f>
        <v>1.5970000000000013</v>
      </c>
      <c r="AE34" s="98">
        <f>AE30+AE32</f>
        <v>-1.5970000000000013</v>
      </c>
      <c r="AF34" s="102">
        <f t="shared" ref="AF34" si="311">AC34+AD34+AE34</f>
        <v>5.2550000000000008</v>
      </c>
      <c r="AG34" s="98">
        <f>AG30+AG32</f>
        <v>13.076999999999996</v>
      </c>
      <c r="AH34" s="98">
        <f>AH30+AH32</f>
        <v>1.607</v>
      </c>
      <c r="AI34" s="98">
        <f>AI30+AI32</f>
        <v>-14.685</v>
      </c>
      <c r="AJ34" s="102">
        <f>AJ30+AJ32</f>
        <v>5.2539999999999942</v>
      </c>
      <c r="AK34" s="265"/>
      <c r="AL34" s="102">
        <f>AL30+AL32</f>
        <v>-52.394000000000204</v>
      </c>
      <c r="AM34" s="98">
        <f>AM30+AM32</f>
        <v>1.4919999999999995</v>
      </c>
      <c r="AN34" s="98">
        <f>AN30+AN32</f>
        <v>-1.4919999999999995</v>
      </c>
      <c r="AO34" s="102">
        <f t="shared" ref="AO34" si="312">AL34+AM34+AN34</f>
        <v>-52.394000000000204</v>
      </c>
      <c r="AP34" s="98">
        <f>AP30+AP32</f>
        <v>3.9679999999999982</v>
      </c>
      <c r="AQ34" s="98">
        <f>AQ30+AQ32</f>
        <v>2.7109999999999941</v>
      </c>
      <c r="AR34" s="98">
        <f>AR30+AR32</f>
        <v>-6.6789999999999559</v>
      </c>
      <c r="AS34" s="102">
        <f>AS30+AS32</f>
        <v>-52.394000000000183</v>
      </c>
      <c r="AT34" s="265"/>
      <c r="AU34" s="102">
        <f>AU30+AU32</f>
        <v>-19.100000000000041</v>
      </c>
      <c r="AV34" s="98">
        <f>AV30+AV32</f>
        <v>1.2709999999999986</v>
      </c>
      <c r="AW34" s="98">
        <f>AW30+AW32</f>
        <v>-1.2709999999999986</v>
      </c>
      <c r="AX34" s="102">
        <f t="shared" ref="AX34" si="313">AU34+AV34+AW34</f>
        <v>-19.100000000000041</v>
      </c>
      <c r="AY34" s="98">
        <f>AY30+AY32</f>
        <v>17.253000000000007</v>
      </c>
      <c r="AZ34" s="98">
        <f>AZ30+AZ32</f>
        <v>3.8609999999999989</v>
      </c>
      <c r="BA34" s="98">
        <f>BA30+BA32</f>
        <v>-21.114000000000011</v>
      </c>
      <c r="BB34" s="102">
        <f>BB30+BB32</f>
        <v>-19.100000000000048</v>
      </c>
      <c r="BC34" s="265"/>
      <c r="BD34" s="102">
        <f>BD30+BD32</f>
        <v>3.0370000000000932</v>
      </c>
      <c r="BE34" s="98">
        <f>BE30+BE32</f>
        <v>1.1819999999999995</v>
      </c>
      <c r="BF34" s="98">
        <f>BF30+BF32</f>
        <v>-1.1819999999999995</v>
      </c>
      <c r="BG34" s="102">
        <f t="shared" ref="BG34" si="314">BD34+BE34+BF34</f>
        <v>3.0370000000000932</v>
      </c>
      <c r="BH34" s="98">
        <f>BH30+BH32</f>
        <v>16.732000000000035</v>
      </c>
      <c r="BI34" s="98">
        <f>BI30+BI32</f>
        <v>4.090999999999994</v>
      </c>
      <c r="BJ34" s="98">
        <f>BJ30+BJ32</f>
        <v>-20.822999999999976</v>
      </c>
      <c r="BK34" s="102">
        <f>BK30+BK32</f>
        <v>3.0370000000001443</v>
      </c>
      <c r="BL34" s="265"/>
      <c r="BM34" s="102">
        <f>BM30+BM32</f>
        <v>2.8520000000001389</v>
      </c>
      <c r="BN34" s="98">
        <f>BN30+BN32</f>
        <v>1.2379999999999998</v>
      </c>
      <c r="BO34" s="98">
        <f>BO30+BO32</f>
        <v>-1.2379999999999998</v>
      </c>
      <c r="BP34" s="102">
        <f t="shared" ref="BP34" si="315">BM34+BN34+BO34</f>
        <v>2.8520000000001389</v>
      </c>
      <c r="BQ34" s="98">
        <f>BQ30+BQ32</f>
        <v>23.686</v>
      </c>
      <c r="BR34" s="98">
        <f>BR30+BR32</f>
        <v>3.3030000000000075</v>
      </c>
      <c r="BS34" s="98">
        <f>BS30+BS32</f>
        <v>-26.988999999999979</v>
      </c>
      <c r="BT34" s="102">
        <f>BT30+BT32</f>
        <v>2.8520000000001655</v>
      </c>
      <c r="BU34" s="265"/>
      <c r="BV34" s="102">
        <f>BV30+BV32</f>
        <v>39.305000000000106</v>
      </c>
      <c r="BW34" s="98">
        <f>BW30+BW32</f>
        <v>0.93699999999999994</v>
      </c>
      <c r="BX34" s="98">
        <f>BX30+BX32</f>
        <v>-0.93699999999999994</v>
      </c>
      <c r="BY34" s="102">
        <f t="shared" ref="BY34" si="316">BV34+BW34+BX34</f>
        <v>39.305000000000106</v>
      </c>
      <c r="BZ34" s="98">
        <f>BZ30+BZ32</f>
        <v>28.238999999999994</v>
      </c>
      <c r="CA34" s="98">
        <f>CA30+CA32</f>
        <v>2.9429999999999934</v>
      </c>
      <c r="CB34" s="98">
        <f>CB30+CB32</f>
        <v>-31.181999999999988</v>
      </c>
      <c r="CC34" s="102">
        <f>CC30+CC32</f>
        <v>39.305000000000106</v>
      </c>
      <c r="CD34" s="265"/>
      <c r="CE34" s="102">
        <f>CE30+CE32</f>
        <v>42.082999999999998</v>
      </c>
      <c r="CF34" s="98">
        <f>CF30+CF32</f>
        <v>1.095</v>
      </c>
      <c r="CG34" s="98">
        <f>CG30+CG32</f>
        <v>-1.095</v>
      </c>
      <c r="CH34" s="102">
        <f t="shared" ref="CH34" si="317">CE34+CF34+CG34</f>
        <v>42.082999999999998</v>
      </c>
      <c r="CI34" s="98">
        <f>CI30+CI32</f>
        <v>24.26900000000002</v>
      </c>
      <c r="CJ34" s="98">
        <f>CJ30+CJ32</f>
        <v>2.2629999999999995</v>
      </c>
      <c r="CK34" s="98">
        <f>CK30+CK32</f>
        <v>-26.531999999999957</v>
      </c>
      <c r="CL34" s="102">
        <f>CL30+CL32</f>
        <v>42.083000000000062</v>
      </c>
      <c r="CM34" s="265"/>
      <c r="CN34" s="102">
        <v>26.632999999999999</v>
      </c>
      <c r="CO34" s="98">
        <v>1.1079999999999997</v>
      </c>
      <c r="CP34" s="98">
        <v>-1.1079999999999997</v>
      </c>
      <c r="CQ34" s="102">
        <f t="shared" ref="CQ34" si="318">CN34+CO34+CP34</f>
        <v>26.632999999999999</v>
      </c>
      <c r="CR34" s="98">
        <v>18.052000000000014</v>
      </c>
      <c r="CS34" s="98">
        <v>2.2179999999999991</v>
      </c>
      <c r="CT34" s="98">
        <v>-20.27000000000001</v>
      </c>
      <c r="CU34" s="102">
        <f>CQ34+CR34+CS34+CT34</f>
        <v>26.633000000000003</v>
      </c>
      <c r="CV34" s="265"/>
      <c r="CW34" s="102">
        <v>20.534999999999762</v>
      </c>
      <c r="CX34" s="98">
        <v>0.88299999999999912</v>
      </c>
      <c r="CY34" s="98">
        <v>-0.88300000000000001</v>
      </c>
      <c r="CZ34" s="102">
        <f t="shared" si="81"/>
        <v>20.534999999999762</v>
      </c>
      <c r="DA34" s="98">
        <v>19.831999999999987</v>
      </c>
      <c r="DB34" s="98">
        <v>1.8040000000000016</v>
      </c>
      <c r="DC34" s="98">
        <v>-21.635999999999981</v>
      </c>
      <c r="DD34" s="102">
        <f>CZ34+DA34+DB34+DC34</f>
        <v>20.534999999999769</v>
      </c>
      <c r="DE34" s="265"/>
      <c r="DF34" s="102">
        <v>32.973999999999926</v>
      </c>
      <c r="DG34" s="98">
        <v>1.128000000000001</v>
      </c>
      <c r="DH34" s="98">
        <v>-1.1280000000000001</v>
      </c>
      <c r="DI34" s="102">
        <f t="shared" si="82"/>
        <v>32.973999999999926</v>
      </c>
      <c r="DJ34" s="98">
        <v>17.064000000000011</v>
      </c>
      <c r="DK34" s="98">
        <v>2.4210000000000003</v>
      </c>
      <c r="DL34" s="98">
        <v>-19.484999999999996</v>
      </c>
      <c r="DM34" s="102">
        <f>DI34+DJ34+DK34+DL34</f>
        <v>32.973999999999947</v>
      </c>
      <c r="DN34" s="108"/>
      <c r="DO34" s="102">
        <v>25.375000000000167</v>
      </c>
      <c r="DP34" s="98">
        <v>0.96599999999999964</v>
      </c>
      <c r="DQ34" s="98">
        <v>-0.96599999999999997</v>
      </c>
      <c r="DR34" s="102">
        <f t="shared" si="83"/>
        <v>25.375000000000167</v>
      </c>
      <c r="DS34" s="98">
        <v>9.6949999999999896</v>
      </c>
      <c r="DT34" s="98">
        <v>2.442999999999997</v>
      </c>
      <c r="DU34" s="98">
        <v>-12.137999999999998</v>
      </c>
      <c r="DV34" s="102">
        <f>DR34+DS34+DT34+DU34</f>
        <v>25.375000000000156</v>
      </c>
      <c r="DW34" s="108"/>
      <c r="DX34" s="102">
        <v>54.654999999999831</v>
      </c>
      <c r="DY34" s="98">
        <v>0.71900000000000031</v>
      </c>
      <c r="DZ34" s="98">
        <v>-0.71899999999999997</v>
      </c>
      <c r="EA34" s="102">
        <f t="shared" si="84"/>
        <v>54.654999999999831</v>
      </c>
      <c r="EB34" s="98">
        <v>10.033999999999983</v>
      </c>
      <c r="EC34" s="98">
        <v>2.7729999999999966</v>
      </c>
      <c r="ED34" s="98">
        <v>-12.80600000000001</v>
      </c>
      <c r="EE34" s="102">
        <f>EA34+EB34+EC34+ED34</f>
        <v>54.655999999999793</v>
      </c>
      <c r="EF34" s="108"/>
      <c r="EG34" s="102">
        <v>0.80199999999967631</v>
      </c>
      <c r="EH34" s="98">
        <v>0.49099999999999877</v>
      </c>
      <c r="EI34" s="98">
        <v>-0.49099999999999999</v>
      </c>
      <c r="EJ34" s="102">
        <f t="shared" si="85"/>
        <v>0.80199999999967508</v>
      </c>
      <c r="EK34" s="98">
        <v>7.8000000000000185</v>
      </c>
      <c r="EL34" s="98">
        <v>2.2369999999999983</v>
      </c>
      <c r="EM34" s="98">
        <v>-10.036000000000001</v>
      </c>
      <c r="EN34" s="102">
        <f>EJ34+EK34+EL34+EM34</f>
        <v>0.80299999999968996</v>
      </c>
      <c r="EO34" s="108"/>
      <c r="EP34" s="111">
        <v>9.7100000000000826</v>
      </c>
      <c r="EQ34" s="98">
        <v>0.23699999999999971</v>
      </c>
      <c r="ER34" s="98">
        <v>-0.23699999999999971</v>
      </c>
      <c r="ES34" s="102">
        <f t="shared" si="86"/>
        <v>9.7100000000000826</v>
      </c>
      <c r="ET34" s="98">
        <v>10.530000000000014</v>
      </c>
      <c r="EU34" s="98">
        <v>2.825000000000002</v>
      </c>
      <c r="EV34" s="98">
        <v>-13.353999999999994</v>
      </c>
      <c r="EW34" s="102">
        <f>ES34+ET34+EU34+EV34</f>
        <v>9.7110000000001033</v>
      </c>
      <c r="EX34" s="108"/>
      <c r="EY34" s="102">
        <v>2.3480000000001069</v>
      </c>
      <c r="EZ34" s="98">
        <v>0.83999999999999919</v>
      </c>
      <c r="FA34" s="98">
        <v>-0.83999999999999919</v>
      </c>
      <c r="FB34" s="102">
        <f t="shared" si="87"/>
        <v>2.3480000000001073</v>
      </c>
      <c r="FC34" s="98">
        <v>3.2520000000000167</v>
      </c>
      <c r="FD34" s="98">
        <v>2.7010000000000005</v>
      </c>
      <c r="FE34" s="98">
        <v>-5.952999999999987</v>
      </c>
      <c r="FF34" s="102">
        <f>FB34+FC34+FD34+FE34</f>
        <v>2.3480000000001375</v>
      </c>
      <c r="FG34" s="108"/>
      <c r="FH34" s="102">
        <v>21.912000000000027</v>
      </c>
      <c r="FI34" s="98">
        <v>0.84000000000000052</v>
      </c>
      <c r="FJ34" s="98">
        <v>-0.84000000000000052</v>
      </c>
      <c r="FK34" s="102">
        <f t="shared" si="88"/>
        <v>21.912000000000027</v>
      </c>
      <c r="FL34" s="98">
        <v>1.9460000000000335</v>
      </c>
      <c r="FM34" s="98">
        <v>2.4789999999999983</v>
      </c>
      <c r="FN34" s="98">
        <v>-4.4230000000000036</v>
      </c>
      <c r="FO34" s="102">
        <f>FK34+FL34+FM34+FN34</f>
        <v>21.914000000000058</v>
      </c>
      <c r="FP34" s="108"/>
      <c r="FQ34" s="102">
        <v>-40.714999999999904</v>
      </c>
      <c r="FR34" s="98">
        <v>0.5840000000000003</v>
      </c>
      <c r="FS34" s="98">
        <v>-0.5840000000000003</v>
      </c>
      <c r="FT34" s="102">
        <f t="shared" si="89"/>
        <v>-40.714999999999904</v>
      </c>
      <c r="FU34" s="98">
        <v>-8.3349999999999795</v>
      </c>
      <c r="FV34" s="98">
        <v>2.6169999999999982</v>
      </c>
      <c r="FW34" s="98">
        <v>5.7180000000000009</v>
      </c>
      <c r="FX34" s="102">
        <f>FT34+FU34+FV34+FW34</f>
        <v>-40.714999999999883</v>
      </c>
      <c r="FY34" s="108"/>
      <c r="FZ34" s="128">
        <f>FZ30+FZ32</f>
        <v>-16.891999999999808</v>
      </c>
      <c r="GA34" s="128">
        <f t="shared" ref="GA34:GH34" si="319">GA30+GA32</f>
        <v>-13.065000000000021</v>
      </c>
      <c r="GB34" s="141">
        <f t="shared" si="319"/>
        <v>-17.730000000000008</v>
      </c>
      <c r="GC34" s="102">
        <f t="shared" si="319"/>
        <v>-16.892000000000138</v>
      </c>
      <c r="GD34" s="141">
        <f t="shared" si="319"/>
        <v>-1.6169999999999913</v>
      </c>
      <c r="GE34" s="141">
        <f t="shared" si="319"/>
        <v>2.0210000000000017</v>
      </c>
      <c r="GF34" s="141">
        <f t="shared" si="319"/>
        <v>0.57199999999999962</v>
      </c>
      <c r="GG34" s="141">
        <f t="shared" si="319"/>
        <v>29.818999999999999</v>
      </c>
      <c r="GH34" s="102">
        <f t="shared" si="319"/>
        <v>-16.891999999999712</v>
      </c>
      <c r="GI34" s="108"/>
      <c r="GJ34" s="128">
        <f>GJ30+GJ32</f>
        <v>11.68099999999999</v>
      </c>
      <c r="GK34" s="128">
        <f t="shared" ref="GK34:IB34" si="320">GK30+GK32</f>
        <v>18.024999999999981</v>
      </c>
      <c r="GL34" s="141">
        <f t="shared" si="320"/>
        <v>-14.524999999999999</v>
      </c>
      <c r="GM34" s="102">
        <f t="shared" si="320"/>
        <v>11.681000000000218</v>
      </c>
      <c r="GN34" s="141">
        <f t="shared" si="320"/>
        <v>13.540999999999993</v>
      </c>
      <c r="GO34" s="141">
        <f t="shared" si="320"/>
        <v>2.1350000000000033</v>
      </c>
      <c r="GP34" s="141">
        <f t="shared" si="320"/>
        <v>-0.78600000000000014</v>
      </c>
      <c r="GQ34" s="141">
        <f t="shared" si="320"/>
        <v>-18.39</v>
      </c>
      <c r="GR34" s="102">
        <f t="shared" si="320"/>
        <v>11.680999999999933</v>
      </c>
      <c r="GS34" s="108"/>
      <c r="GT34" s="128">
        <f t="shared" si="320"/>
        <v>4.5820000000000318</v>
      </c>
      <c r="GU34" s="154">
        <f t="shared" si="320"/>
        <v>-0.41900000000002435</v>
      </c>
      <c r="GV34" s="102">
        <f t="shared" si="320"/>
        <v>4.5819999999999634</v>
      </c>
      <c r="GW34" s="161">
        <f t="shared" si="320"/>
        <v>6.2010000000000005</v>
      </c>
      <c r="GX34" s="161">
        <f t="shared" si="320"/>
        <v>1.8170000000000002</v>
      </c>
      <c r="GY34" s="161">
        <f t="shared" si="320"/>
        <v>-0.19800000000000012</v>
      </c>
      <c r="GZ34" s="161">
        <f t="shared" si="320"/>
        <v>-7.4009999999999989</v>
      </c>
      <c r="HA34" s="102">
        <f t="shared" ref="HA34" si="321">HA30+HA32</f>
        <v>4.5820000000000887</v>
      </c>
      <c r="HB34" s="108"/>
      <c r="HC34" s="128">
        <f t="shared" si="320"/>
        <v>12.29500000000011</v>
      </c>
      <c r="HD34" s="161">
        <f t="shared" si="320"/>
        <v>5.7039999999999953</v>
      </c>
      <c r="HE34" s="102">
        <f t="shared" si="320"/>
        <v>12.294999999999986</v>
      </c>
      <c r="HF34" s="161">
        <f t="shared" si="320"/>
        <v>4.6229999999999869</v>
      </c>
      <c r="HG34" s="161">
        <f t="shared" si="320"/>
        <v>1.4979999999999989</v>
      </c>
      <c r="HH34" s="161">
        <f t="shared" si="320"/>
        <v>5.8000000000000169E-2</v>
      </c>
      <c r="HI34" s="161">
        <f t="shared" si="320"/>
        <v>-11.883000000000003</v>
      </c>
      <c r="HJ34" s="102">
        <f t="shared" si="320"/>
        <v>12.294999999999899</v>
      </c>
      <c r="HK34" s="108"/>
      <c r="HL34" s="128">
        <f t="shared" si="320"/>
        <v>20.510000000000034</v>
      </c>
      <c r="HM34" s="161">
        <f t="shared" si="320"/>
        <v>-0.95499999999998941</v>
      </c>
      <c r="HN34" s="102">
        <f t="shared" si="320"/>
        <v>20.510000000000218</v>
      </c>
      <c r="HO34" s="161">
        <f t="shared" si="320"/>
        <v>5.2039999999999988</v>
      </c>
      <c r="HP34" s="161">
        <f t="shared" si="320"/>
        <v>1.7179999999999997</v>
      </c>
      <c r="HQ34" s="161">
        <f t="shared" si="320"/>
        <v>0.43099999999999977</v>
      </c>
      <c r="HR34" s="161">
        <f t="shared" si="320"/>
        <v>-6.3989999999999974</v>
      </c>
      <c r="HS34" s="102">
        <f t="shared" ref="HS34" si="322">HS30+HS32</f>
        <v>20.509000000000285</v>
      </c>
      <c r="HT34" s="108"/>
      <c r="HU34" s="128">
        <f t="shared" si="320"/>
        <v>23.09899999999995</v>
      </c>
      <c r="HV34" s="171">
        <f t="shared" si="320"/>
        <v>-1.3089999999999948</v>
      </c>
      <c r="HW34" s="102">
        <f t="shared" si="320"/>
        <v>23.099000000000064</v>
      </c>
      <c r="HX34" s="171">
        <f t="shared" si="320"/>
        <v>16.283999999999992</v>
      </c>
      <c r="HY34" s="171">
        <f t="shared" si="320"/>
        <v>1.5790000000000004</v>
      </c>
      <c r="HZ34" s="171">
        <f t="shared" si="320"/>
        <v>7.2999999999999551E-2</v>
      </c>
      <c r="IA34" s="171">
        <f t="shared" si="320"/>
        <v>-16.627999999999997</v>
      </c>
      <c r="IB34" s="102">
        <f t="shared" si="320"/>
        <v>23.09799999999985</v>
      </c>
      <c r="IC34" s="108"/>
      <c r="ID34" s="102">
        <f>ID30+ID32</f>
        <v>15.893000000000015</v>
      </c>
      <c r="IE34" s="171">
        <f t="shared" ref="IE34:II34" si="323">IE30+IE32</f>
        <v>7.8980000000000032</v>
      </c>
      <c r="IF34" s="171">
        <f t="shared" si="323"/>
        <v>1.645999999999999</v>
      </c>
      <c r="IG34" s="171">
        <f t="shared" si="323"/>
        <v>0.38400000000000029</v>
      </c>
      <c r="IH34" s="171">
        <f t="shared" si="323"/>
        <v>-9.9310000000000009</v>
      </c>
      <c r="II34" s="102">
        <f t="shared" si="323"/>
        <v>15.889999999999981</v>
      </c>
      <c r="IJ34" s="108"/>
      <c r="IK34" s="102">
        <f>IK30+IK32</f>
        <v>9.3329999999999398</v>
      </c>
      <c r="IL34" s="171">
        <f t="shared" ref="IL34:IP34" si="324">IL30+IL32</f>
        <v>5.8730000000000047</v>
      </c>
      <c r="IM34" s="171">
        <f t="shared" si="324"/>
        <v>1.2529999999999997</v>
      </c>
      <c r="IN34" s="171">
        <f t="shared" si="324"/>
        <v>4.6999999999999702E-2</v>
      </c>
      <c r="IO34" s="171">
        <f t="shared" si="324"/>
        <v>-7.1729999999999983</v>
      </c>
      <c r="IP34" s="102">
        <f t="shared" si="324"/>
        <v>9.3329999999999416</v>
      </c>
      <c r="IR34" s="102">
        <f t="shared" ref="IR34" si="325">IR30+IR32</f>
        <v>-92.73100000000008</v>
      </c>
      <c r="IT34" s="102">
        <f t="shared" ref="IT34" si="326">IT30+IT32</f>
        <v>-76.665000000000077</v>
      </c>
    </row>
    <row r="35" spans="1:254" ht="3.75" customHeight="1">
      <c r="A35" s="30"/>
      <c r="B35" s="103"/>
      <c r="C35" s="137"/>
      <c r="D35" s="137"/>
      <c r="E35" s="255"/>
      <c r="F35" s="168"/>
      <c r="G35" s="168"/>
      <c r="H35" s="168"/>
      <c r="I35" s="255"/>
      <c r="K35" s="103"/>
      <c r="L35" s="137"/>
      <c r="M35" s="137"/>
      <c r="N35" s="255"/>
      <c r="O35" s="168"/>
      <c r="P35" s="168"/>
      <c r="Q35" s="168"/>
      <c r="R35" s="255"/>
      <c r="T35" s="103"/>
      <c r="U35" s="137"/>
      <c r="V35" s="137"/>
      <c r="W35" s="255"/>
      <c r="X35" s="168"/>
      <c r="Y35" s="168"/>
      <c r="Z35" s="168"/>
      <c r="AA35" s="255"/>
      <c r="AC35" s="103"/>
      <c r="AD35" s="137"/>
      <c r="AE35" s="137"/>
      <c r="AF35" s="255"/>
      <c r="AG35" s="168"/>
      <c r="AH35" s="168"/>
      <c r="AI35" s="168"/>
      <c r="AJ35" s="255"/>
      <c r="AL35" s="103"/>
      <c r="AM35" s="137"/>
      <c r="AN35" s="137"/>
      <c r="AO35" s="255"/>
      <c r="AP35" s="168"/>
      <c r="AQ35" s="168"/>
      <c r="AR35" s="168"/>
      <c r="AS35" s="255"/>
      <c r="AU35" s="103"/>
      <c r="AV35" s="137"/>
      <c r="AW35" s="137"/>
      <c r="AX35" s="255"/>
      <c r="AY35" s="168"/>
      <c r="AZ35" s="168"/>
      <c r="BA35" s="168"/>
      <c r="BB35" s="255"/>
      <c r="BD35" s="103"/>
      <c r="BE35" s="137"/>
      <c r="BF35" s="137"/>
      <c r="BG35" s="255"/>
      <c r="BH35" s="168"/>
      <c r="BI35" s="168"/>
      <c r="BJ35" s="168"/>
      <c r="BK35" s="255"/>
      <c r="BM35" s="103"/>
      <c r="BN35" s="137"/>
      <c r="BO35" s="137"/>
      <c r="BP35" s="255"/>
      <c r="BQ35" s="168"/>
      <c r="BR35" s="168"/>
      <c r="BS35" s="168"/>
      <c r="BT35" s="255"/>
      <c r="BV35" s="103"/>
      <c r="BW35" s="137"/>
      <c r="BX35" s="137"/>
      <c r="BY35" s="255"/>
      <c r="BZ35" s="168"/>
      <c r="CA35" s="168"/>
      <c r="CB35" s="168"/>
      <c r="CC35" s="255"/>
      <c r="CE35" s="103"/>
      <c r="CF35" s="137"/>
      <c r="CG35" s="137"/>
      <c r="CH35" s="255"/>
      <c r="CI35" s="168"/>
      <c r="CJ35" s="168"/>
      <c r="CK35" s="168"/>
      <c r="CL35" s="255"/>
      <c r="CN35" s="103"/>
      <c r="CO35" s="137"/>
      <c r="CP35" s="137"/>
      <c r="CQ35" s="255"/>
      <c r="CR35" s="168"/>
      <c r="CS35" s="168"/>
      <c r="CT35" s="168"/>
      <c r="CU35" s="255"/>
      <c r="CW35" s="103"/>
      <c r="CX35" s="137"/>
      <c r="CY35" s="137"/>
      <c r="CZ35" s="255"/>
      <c r="DA35" s="168"/>
      <c r="DB35" s="168"/>
      <c r="DC35" s="168"/>
      <c r="DD35" s="255"/>
      <c r="DF35" s="103"/>
      <c r="DG35" s="137"/>
      <c r="DH35" s="137"/>
      <c r="DI35" s="255"/>
      <c r="DJ35" s="168"/>
      <c r="DK35" s="168"/>
      <c r="DL35" s="168"/>
      <c r="DM35" s="255"/>
      <c r="DN35" s="168"/>
      <c r="DO35" s="103"/>
      <c r="DP35" s="137"/>
      <c r="DQ35" s="137"/>
      <c r="DR35" s="255"/>
      <c r="DS35" s="168"/>
      <c r="DT35" s="168"/>
      <c r="DU35" s="168"/>
      <c r="DV35" s="255"/>
      <c r="DW35" s="168"/>
      <c r="DX35" s="103"/>
      <c r="DY35" s="137"/>
      <c r="DZ35" s="137"/>
      <c r="EA35" s="255"/>
      <c r="EB35" s="168"/>
      <c r="EC35" s="168"/>
      <c r="ED35" s="168"/>
      <c r="EE35" s="255"/>
      <c r="EF35" s="21"/>
      <c r="EG35" s="103"/>
      <c r="EH35" s="137"/>
      <c r="EI35" s="137"/>
      <c r="EJ35" s="255"/>
      <c r="EK35" s="168"/>
      <c r="EL35" s="168"/>
      <c r="EM35" s="168"/>
      <c r="EN35" s="255"/>
      <c r="EO35" s="168"/>
      <c r="EP35" s="103"/>
      <c r="EQ35" s="137"/>
      <c r="ER35" s="137"/>
      <c r="ES35" s="255"/>
      <c r="ET35" s="168"/>
      <c r="EU35" s="168"/>
      <c r="EV35" s="168"/>
      <c r="EW35" s="255"/>
      <c r="EX35" s="168"/>
      <c r="EY35" s="103"/>
      <c r="EZ35" s="137"/>
      <c r="FA35" s="137"/>
      <c r="FB35" s="255"/>
      <c r="FC35" s="168"/>
      <c r="FD35" s="168"/>
      <c r="FE35" s="168"/>
      <c r="FF35" s="255"/>
      <c r="FG35" s="168"/>
      <c r="FH35" s="103"/>
      <c r="FI35" s="137"/>
      <c r="FJ35" s="137"/>
      <c r="FK35" s="255"/>
      <c r="FL35" s="168"/>
      <c r="FM35" s="168"/>
      <c r="FN35" s="168"/>
      <c r="FO35" s="255"/>
      <c r="FP35" s="168"/>
      <c r="FQ35" s="103"/>
      <c r="FR35" s="137"/>
      <c r="FS35" s="137"/>
      <c r="FT35" s="255"/>
      <c r="FU35" s="168"/>
      <c r="FV35" s="168"/>
      <c r="FW35" s="168"/>
      <c r="FX35" s="255"/>
      <c r="FY35" s="168"/>
      <c r="FZ35" s="135"/>
      <c r="GA35" s="136"/>
      <c r="GB35" s="137"/>
      <c r="GC35" s="103"/>
      <c r="GD35" s="137"/>
      <c r="GE35" s="137"/>
      <c r="GF35" s="137"/>
      <c r="GG35" s="137"/>
      <c r="GH35" s="103"/>
      <c r="GI35" s="168"/>
      <c r="GJ35" s="135"/>
      <c r="GK35" s="136"/>
      <c r="GL35" s="137"/>
      <c r="GM35" s="103"/>
      <c r="GN35" s="137"/>
      <c r="GO35" s="137"/>
      <c r="GP35" s="137"/>
      <c r="GQ35" s="137"/>
      <c r="GR35" s="103"/>
      <c r="GS35" s="168"/>
      <c r="GT35" s="137"/>
      <c r="GU35" s="137"/>
      <c r="GV35" s="103"/>
      <c r="GW35" s="137"/>
      <c r="GX35" s="137"/>
      <c r="GY35" s="137"/>
      <c r="GZ35" s="137"/>
      <c r="HA35" s="103"/>
      <c r="HB35" s="168"/>
      <c r="HC35" s="137"/>
      <c r="HD35" s="137"/>
      <c r="HE35" s="103"/>
      <c r="HF35" s="137"/>
      <c r="HG35" s="137"/>
      <c r="HH35" s="137"/>
      <c r="HI35" s="137"/>
      <c r="HJ35" s="103"/>
      <c r="HK35" s="168"/>
      <c r="HL35" s="137"/>
      <c r="HM35" s="137"/>
      <c r="HN35" s="103"/>
      <c r="HO35" s="137"/>
      <c r="HP35" s="137"/>
      <c r="HQ35" s="137"/>
      <c r="HR35" s="137"/>
      <c r="HS35" s="103"/>
      <c r="HT35" s="168"/>
      <c r="HU35" s="137"/>
      <c r="HV35" s="137"/>
      <c r="HW35" s="103"/>
      <c r="HX35" s="137"/>
      <c r="HY35" s="137"/>
      <c r="HZ35" s="137"/>
      <c r="IA35" s="137"/>
      <c r="IB35" s="103"/>
      <c r="IC35" s="168"/>
      <c r="ID35" s="103"/>
      <c r="IE35" s="137"/>
      <c r="IF35" s="137"/>
      <c r="IG35" s="137"/>
      <c r="IH35" s="137"/>
      <c r="II35" s="103"/>
      <c r="IJ35" s="168"/>
      <c r="IK35" s="103"/>
      <c r="IL35" s="137"/>
      <c r="IM35" s="137"/>
      <c r="IN35" s="137"/>
      <c r="IO35" s="137"/>
      <c r="IP35" s="103"/>
      <c r="IR35" s="103"/>
      <c r="IT35" s="103"/>
    </row>
    <row r="36" spans="1:254">
      <c r="A36" s="34" t="s">
        <v>12</v>
      </c>
      <c r="B36" s="279">
        <f>B13/B9</f>
        <v>0.29475365515329033</v>
      </c>
      <c r="C36" s="199">
        <f t="shared" ref="C36:I36" si="327">C13/C9</f>
        <v>0.49449354180829364</v>
      </c>
      <c r="D36" s="199">
        <f t="shared" si="327"/>
        <v>0</v>
      </c>
      <c r="E36" s="279">
        <f t="shared" si="327"/>
        <v>0.29608051351137166</v>
      </c>
      <c r="F36" s="199">
        <f t="shared" si="327"/>
        <v>0.85823711973830585</v>
      </c>
      <c r="G36" s="199">
        <f t="shared" si="327"/>
        <v>0.85973005296429184</v>
      </c>
      <c r="H36" s="199">
        <f t="shared" si="327"/>
        <v>1</v>
      </c>
      <c r="I36" s="279">
        <f t="shared" si="327"/>
        <v>0.32442243061956738</v>
      </c>
      <c r="K36" s="279">
        <f>K13/K9</f>
        <v>0.3152628406318051</v>
      </c>
      <c r="L36" s="199">
        <f t="shared" ref="L36:R36" si="328">L13/L9</f>
        <v>0.53188054882970137</v>
      </c>
      <c r="M36" s="199">
        <f t="shared" si="328"/>
        <v>0</v>
      </c>
      <c r="N36" s="279">
        <f t="shared" si="328"/>
        <v>0.31695260880883608</v>
      </c>
      <c r="O36" s="199">
        <f t="shared" si="328"/>
        <v>0.85065121673355015</v>
      </c>
      <c r="P36" s="199">
        <f t="shared" si="328"/>
        <v>0.85075390915860016</v>
      </c>
      <c r="Q36" s="199">
        <f t="shared" si="328"/>
        <v>1</v>
      </c>
      <c r="R36" s="279">
        <f t="shared" si="328"/>
        <v>0.35176292582273155</v>
      </c>
      <c r="T36" s="279">
        <f>T13/T9</f>
        <v>0.3159023367482085</v>
      </c>
      <c r="U36" s="199">
        <f t="shared" ref="U36:AA36" si="329">U13/U9</f>
        <v>0.58651210151170985</v>
      </c>
      <c r="V36" s="199">
        <f t="shared" si="329"/>
        <v>0</v>
      </c>
      <c r="W36" s="279">
        <f t="shared" si="329"/>
        <v>0.31783981848529091</v>
      </c>
      <c r="X36" s="199">
        <f t="shared" si="329"/>
        <v>0.84866971613487541</v>
      </c>
      <c r="Y36" s="199">
        <f t="shared" si="329"/>
        <v>0.85065388164854705</v>
      </c>
      <c r="Z36" s="199">
        <f t="shared" si="329"/>
        <v>1</v>
      </c>
      <c r="AA36" s="279">
        <f t="shared" si="329"/>
        <v>0.3555095027846325</v>
      </c>
      <c r="AC36" s="279">
        <f>AC13/AC9</f>
        <v>0.29994612174178553</v>
      </c>
      <c r="AD36" s="199">
        <f t="shared" ref="AD36:AJ36" si="330">AD13/AD9</f>
        <v>0.62113650998068259</v>
      </c>
      <c r="AE36" s="199">
        <f t="shared" si="330"/>
        <v>0</v>
      </c>
      <c r="AF36" s="279">
        <f t="shared" si="330"/>
        <v>0.30199772561999827</v>
      </c>
      <c r="AG36" s="199">
        <f t="shared" si="330"/>
        <v>0.84256073294088385</v>
      </c>
      <c r="AH36" s="199">
        <f t="shared" si="330"/>
        <v>0.81988221632382219</v>
      </c>
      <c r="AI36" s="199">
        <f t="shared" si="330"/>
        <v>1</v>
      </c>
      <c r="AJ36" s="279">
        <f t="shared" si="330"/>
        <v>0.3372525613755859</v>
      </c>
      <c r="AL36" s="279">
        <f>AL13/AL9</f>
        <v>0.28255129653989408</v>
      </c>
      <c r="AM36" s="199">
        <f t="shared" ref="AM36:AS36" si="331">AM13/AM9</f>
        <v>0.61370034407256802</v>
      </c>
      <c r="AN36" s="199">
        <f t="shared" si="331"/>
        <v>0</v>
      </c>
      <c r="AO36" s="279">
        <f t="shared" si="331"/>
        <v>0.28446861392100337</v>
      </c>
      <c r="AP36" s="199">
        <f t="shared" si="331"/>
        <v>0.8396371058770411</v>
      </c>
      <c r="AQ36" s="199">
        <f t="shared" si="331"/>
        <v>0.77927291088109063</v>
      </c>
      <c r="AR36" s="199">
        <f t="shared" si="331"/>
        <v>1</v>
      </c>
      <c r="AS36" s="279">
        <f t="shared" si="331"/>
        <v>0.31600540445193381</v>
      </c>
      <c r="AU36" s="104">
        <f>AU13/AU9</f>
        <v>0.29264341119306175</v>
      </c>
      <c r="AV36" s="199">
        <f t="shared" ref="AV36:AW36" si="332">AV13/AV9</f>
        <v>0.60587991718426493</v>
      </c>
      <c r="AW36" s="199">
        <f t="shared" si="332"/>
        <v>0</v>
      </c>
      <c r="AX36" s="279">
        <f t="shared" ref="AX36:BB36" si="333">AX13/AX9</f>
        <v>0.29476736145790927</v>
      </c>
      <c r="AY36" s="31">
        <f t="shared" si="333"/>
        <v>0.83048253594990806</v>
      </c>
      <c r="AZ36" s="31">
        <f t="shared" si="333"/>
        <v>0.85928438120848472</v>
      </c>
      <c r="BA36" s="31">
        <f t="shared" si="333"/>
        <v>1</v>
      </c>
      <c r="BB36" s="279">
        <f t="shared" si="333"/>
        <v>0.33769142388577628</v>
      </c>
      <c r="BD36" s="104">
        <f>BD13/BD9</f>
        <v>0.29664494983583689</v>
      </c>
      <c r="BE36" s="199">
        <f t="shared" ref="BE36:BK36" si="334">BE13/BE9</f>
        <v>0.62441436751691826</v>
      </c>
      <c r="BF36" s="199">
        <f t="shared" si="334"/>
        <v>0</v>
      </c>
      <c r="BG36" s="104">
        <f t="shared" si="334"/>
        <v>0.29873852857280486</v>
      </c>
      <c r="BH36" s="31">
        <f t="shared" si="334"/>
        <v>0.84846575429402937</v>
      </c>
      <c r="BI36" s="31">
        <f t="shared" si="334"/>
        <v>0.88838133068520353</v>
      </c>
      <c r="BJ36" s="31">
        <f t="shared" si="334"/>
        <v>1</v>
      </c>
      <c r="BK36" s="104">
        <f t="shared" si="334"/>
        <v>0.34535206041792954</v>
      </c>
      <c r="BM36" s="104">
        <f>BM13/BM9</f>
        <v>0.27055601241773702</v>
      </c>
      <c r="BN36" s="199">
        <f t="shared" ref="BN36:BT36" si="335">BN13/BN9</f>
        <v>0.62830797602581834</v>
      </c>
      <c r="BO36" s="199">
        <f t="shared" si="335"/>
        <v>0</v>
      </c>
      <c r="BP36" s="104">
        <f t="shared" si="335"/>
        <v>0.27251598604708782</v>
      </c>
      <c r="BQ36" s="31">
        <f t="shared" si="335"/>
        <v>0.85486964451924075</v>
      </c>
      <c r="BR36" s="31">
        <f t="shared" si="335"/>
        <v>0.87144986161379612</v>
      </c>
      <c r="BS36" s="31">
        <f t="shared" si="335"/>
        <v>1</v>
      </c>
      <c r="BT36" s="104">
        <f t="shared" si="335"/>
        <v>0.31608134595870341</v>
      </c>
      <c r="BV36" s="104">
        <f>BV13/BV9</f>
        <v>0.27178728836149885</v>
      </c>
      <c r="BW36" s="199">
        <f t="shared" ref="BW36:CC36" si="336">BW13/BW9</f>
        <v>0.62272476558190848</v>
      </c>
      <c r="BX36" s="199">
        <f t="shared" si="336"/>
        <v>0</v>
      </c>
      <c r="BY36" s="104">
        <f t="shared" si="336"/>
        <v>0.27335965555953212</v>
      </c>
      <c r="BZ36" s="31">
        <f t="shared" si="336"/>
        <v>0.86112958366505876</v>
      </c>
      <c r="CA36" s="31">
        <f t="shared" si="336"/>
        <v>0.88396879692975139</v>
      </c>
      <c r="CB36" s="31">
        <f t="shared" si="336"/>
        <v>1</v>
      </c>
      <c r="CC36" s="104">
        <f t="shared" si="336"/>
        <v>0.30738733147365471</v>
      </c>
      <c r="CE36" s="104">
        <f>CE13/CE9</f>
        <v>0.28247548196412969</v>
      </c>
      <c r="CF36" s="199">
        <f t="shared" ref="CF36:CL36" si="337">CF13/CF9</f>
        <v>0.64640617462614569</v>
      </c>
      <c r="CG36" s="199">
        <f t="shared" si="337"/>
        <v>0</v>
      </c>
      <c r="CH36" s="104">
        <f t="shared" si="337"/>
        <v>0.28427805562702241</v>
      </c>
      <c r="CI36" s="31">
        <f t="shared" si="337"/>
        <v>0.85493961668458318</v>
      </c>
      <c r="CJ36" s="31">
        <f t="shared" si="337"/>
        <v>0.89710873394337765</v>
      </c>
      <c r="CK36" s="31">
        <f t="shared" si="337"/>
        <v>1.0000155639600941</v>
      </c>
      <c r="CL36" s="104">
        <f t="shared" si="337"/>
        <v>0.32320190508537139</v>
      </c>
      <c r="CN36" s="104">
        <f>CN13/CN9</f>
        <v>0.26875552143075243</v>
      </c>
      <c r="CO36" s="199">
        <f t="shared" ref="CO36:CU36" si="338">CO13/CO9</f>
        <v>0.65770512958382621</v>
      </c>
      <c r="CP36" s="199">
        <f t="shared" si="338"/>
        <v>0</v>
      </c>
      <c r="CQ36" s="104">
        <f t="shared" si="338"/>
        <v>0.27050114843225459</v>
      </c>
      <c r="CR36" s="31">
        <f t="shared" si="338"/>
        <v>0.86317940976085572</v>
      </c>
      <c r="CS36" s="31">
        <f t="shared" si="338"/>
        <v>0.9081071624931274</v>
      </c>
      <c r="CT36" s="31">
        <f t="shared" si="338"/>
        <v>0.99998475958241251</v>
      </c>
      <c r="CU36" s="104">
        <f t="shared" si="338"/>
        <v>0.30959627189998962</v>
      </c>
      <c r="CW36" s="104">
        <f>CW13/CW9</f>
        <v>0.27159809832736986</v>
      </c>
      <c r="CX36" s="199">
        <f t="shared" ref="CX36:FI36" si="339">CX13/CX9</f>
        <v>0.63857158700232886</v>
      </c>
      <c r="CY36" s="199">
        <f t="shared" si="339"/>
        <v>0</v>
      </c>
      <c r="CZ36" s="104">
        <f t="shared" si="339"/>
        <v>0.2732645853635316</v>
      </c>
      <c r="DA36" s="31">
        <f t="shared" si="339"/>
        <v>0.86614613239274874</v>
      </c>
      <c r="DB36" s="31">
        <f t="shared" si="339"/>
        <v>0.87788168062861227</v>
      </c>
      <c r="DC36" s="31">
        <f t="shared" si="339"/>
        <v>1</v>
      </c>
      <c r="DD36" s="104">
        <f t="shared" si="339"/>
        <v>0.31126773333705304</v>
      </c>
      <c r="DF36" s="104">
        <f t="shared" si="339"/>
        <v>0.27190230913332275</v>
      </c>
      <c r="DG36" s="199">
        <f t="shared" si="339"/>
        <v>0.65511051273420851</v>
      </c>
      <c r="DH36" s="199">
        <f t="shared" si="339"/>
        <v>0</v>
      </c>
      <c r="DI36" s="104">
        <f t="shared" si="339"/>
        <v>0.27356156586443603</v>
      </c>
      <c r="DJ36" s="31">
        <f t="shared" si="339"/>
        <v>0.87149627913959127</v>
      </c>
      <c r="DK36" s="31">
        <f t="shared" si="339"/>
        <v>0.92487126818424825</v>
      </c>
      <c r="DL36" s="31">
        <f t="shared" si="339"/>
        <v>1</v>
      </c>
      <c r="DM36" s="104">
        <f t="shared" si="339"/>
        <v>0.308172486309784</v>
      </c>
      <c r="DN36" s="168"/>
      <c r="DO36" s="104">
        <f t="shared" si="339"/>
        <v>0.28137117407748796</v>
      </c>
      <c r="DP36" s="199">
        <f t="shared" si="339"/>
        <v>0.65215444879686624</v>
      </c>
      <c r="DQ36" s="199">
        <f t="shared" si="339"/>
        <v>0</v>
      </c>
      <c r="DR36" s="104">
        <f t="shared" si="339"/>
        <v>0.2832566310372131</v>
      </c>
      <c r="DS36" s="31">
        <f t="shared" si="339"/>
        <v>0.88874646827171677</v>
      </c>
      <c r="DT36" s="31">
        <f t="shared" si="339"/>
        <v>0.90331550802139038</v>
      </c>
      <c r="DU36" s="31">
        <f t="shared" si="339"/>
        <v>1</v>
      </c>
      <c r="DV36" s="104">
        <f t="shared" si="339"/>
        <v>0.32536766559966707</v>
      </c>
      <c r="DW36" s="168"/>
      <c r="DX36" s="104">
        <f t="shared" si="339"/>
        <v>0.28018151862432622</v>
      </c>
      <c r="DY36" s="199">
        <f t="shared" si="339"/>
        <v>0.6155773172398088</v>
      </c>
      <c r="DZ36" s="199">
        <f t="shared" si="339"/>
        <v>0</v>
      </c>
      <c r="EA36" s="104">
        <f t="shared" si="339"/>
        <v>0.28206259012970991</v>
      </c>
      <c r="EB36" s="31">
        <f t="shared" si="339"/>
        <v>0.90100280786201359</v>
      </c>
      <c r="EC36" s="31">
        <f t="shared" si="339"/>
        <v>0.90664399469143986</v>
      </c>
      <c r="ED36" s="31">
        <f t="shared" si="339"/>
        <v>1</v>
      </c>
      <c r="EE36" s="104">
        <f t="shared" si="339"/>
        <v>0.32883778223296489</v>
      </c>
      <c r="EF36" s="21"/>
      <c r="EG36" s="104">
        <f t="shared" si="339"/>
        <v>0.28032933032074497</v>
      </c>
      <c r="EH36" s="199">
        <f t="shared" si="339"/>
        <v>0.61063829787234036</v>
      </c>
      <c r="EI36" s="199">
        <f t="shared" si="339"/>
        <v>0</v>
      </c>
      <c r="EJ36" s="104">
        <f t="shared" si="339"/>
        <v>0.28218098241512252</v>
      </c>
      <c r="EK36" s="31">
        <f t="shared" si="339"/>
        <v>0.90360260520685798</v>
      </c>
      <c r="EL36" s="31">
        <f t="shared" si="339"/>
        <v>0.88709068604321972</v>
      </c>
      <c r="EM36" s="31">
        <f t="shared" si="339"/>
        <v>1</v>
      </c>
      <c r="EN36" s="104">
        <f t="shared" si="339"/>
        <v>0.3279691232191948</v>
      </c>
      <c r="EO36" s="168"/>
      <c r="EP36" s="104">
        <f t="shared" si="339"/>
        <v>0.27877862011961768</v>
      </c>
      <c r="EQ36" s="199">
        <f t="shared" si="339"/>
        <v>0.61371755179804721</v>
      </c>
      <c r="ER36" s="199">
        <f t="shared" si="339"/>
        <v>0</v>
      </c>
      <c r="ES36" s="104">
        <f t="shared" si="339"/>
        <v>0.28038439299583534</v>
      </c>
      <c r="ET36" s="31">
        <f t="shared" si="339"/>
        <v>0.90265263207358759</v>
      </c>
      <c r="EU36" s="31">
        <f t="shared" si="339"/>
        <v>0.94211166575779193</v>
      </c>
      <c r="EV36" s="31">
        <f t="shared" si="339"/>
        <v>0.99997606109209303</v>
      </c>
      <c r="EW36" s="104">
        <f t="shared" si="339"/>
        <v>0.32204519256293612</v>
      </c>
      <c r="EX36" s="168"/>
      <c r="EY36" s="104">
        <f t="shared" si="339"/>
        <v>0.28945193608636421</v>
      </c>
      <c r="EZ36" s="199">
        <f t="shared" si="339"/>
        <v>0.61659192825112108</v>
      </c>
      <c r="FA36" s="199">
        <f t="shared" si="339"/>
        <v>0</v>
      </c>
      <c r="FB36" s="104">
        <f t="shared" si="339"/>
        <v>0.29125212209382673</v>
      </c>
      <c r="FC36" s="31">
        <f t="shared" si="339"/>
        <v>0.88195552391939325</v>
      </c>
      <c r="FD36" s="31">
        <f t="shared" si="339"/>
        <v>0.92913788692760302</v>
      </c>
      <c r="FE36" s="31">
        <f t="shared" si="339"/>
        <v>1.0000233808744448</v>
      </c>
      <c r="FF36" s="104">
        <f t="shared" si="339"/>
        <v>0.33512470658152094</v>
      </c>
      <c r="FG36" s="168"/>
      <c r="FH36" s="104">
        <f t="shared" si="339"/>
        <v>0.28675700375578017</v>
      </c>
      <c r="FI36" s="199">
        <f t="shared" si="339"/>
        <v>0.64217649495925977</v>
      </c>
      <c r="FJ36" s="199">
        <f t="shared" ref="FJ36:HU36" si="340">FJ13/FJ9</f>
        <v>0</v>
      </c>
      <c r="FK36" s="104">
        <f t="shared" si="340"/>
        <v>0.2885526502091777</v>
      </c>
      <c r="FL36" s="31">
        <f t="shared" si="340"/>
        <v>0.87043519939813496</v>
      </c>
      <c r="FM36" s="31">
        <f t="shared" si="340"/>
        <v>0.92212836197689096</v>
      </c>
      <c r="FN36" s="31">
        <f t="shared" si="340"/>
        <v>1</v>
      </c>
      <c r="FO36" s="104">
        <f t="shared" si="340"/>
        <v>0.33513940130760139</v>
      </c>
      <c r="FP36" s="168"/>
      <c r="FQ36" s="104">
        <f t="shared" si="340"/>
        <v>0.27612441531608328</v>
      </c>
      <c r="FR36" s="199">
        <f t="shared" si="340"/>
        <v>0.60129796839729122</v>
      </c>
      <c r="FS36" s="199">
        <f t="shared" si="340"/>
        <v>0</v>
      </c>
      <c r="FT36" s="104">
        <f t="shared" si="340"/>
        <v>0.27772711965235791</v>
      </c>
      <c r="FU36" s="31">
        <f t="shared" si="340"/>
        <v>0.83758432380340508</v>
      </c>
      <c r="FV36" s="31">
        <f t="shared" si="340"/>
        <v>0.90772066796790274</v>
      </c>
      <c r="FW36" s="31">
        <f t="shared" si="340"/>
        <v>1.0000281206940187</v>
      </c>
      <c r="FX36" s="104">
        <f t="shared" si="340"/>
        <v>0.31822605387766684</v>
      </c>
      <c r="FY36" s="168"/>
      <c r="FZ36" s="127">
        <f t="shared" si="340"/>
        <v>0.31481689919639827</v>
      </c>
      <c r="GA36" s="127">
        <f t="shared" si="340"/>
        <v>0.28438925617818539</v>
      </c>
      <c r="GB36" s="127">
        <f t="shared" si="340"/>
        <v>0.20504901014520721</v>
      </c>
      <c r="GC36" s="104">
        <f t="shared" si="340"/>
        <v>0.30843716181059927</v>
      </c>
      <c r="GD36" s="138">
        <f t="shared" si="340"/>
        <v>0.84137308602016692</v>
      </c>
      <c r="GE36" s="138">
        <f t="shared" si="340"/>
        <v>0.92894992970693202</v>
      </c>
      <c r="GF36" s="138">
        <f t="shared" si="340"/>
        <v>0.52098288238542234</v>
      </c>
      <c r="GG36" s="138">
        <f t="shared" si="340"/>
        <v>0.96482556619070037</v>
      </c>
      <c r="GH36" s="104">
        <f t="shared" si="340"/>
        <v>0.3465820615418771</v>
      </c>
      <c r="GI36" s="168"/>
      <c r="GJ36" s="127">
        <f t="shared" si="340"/>
        <v>0.29452031204257001</v>
      </c>
      <c r="GK36" s="127">
        <f t="shared" si="340"/>
        <v>0.26915031585993388</v>
      </c>
      <c r="GL36" s="127">
        <f t="shared" si="340"/>
        <v>0.23234964512514014</v>
      </c>
      <c r="GM36" s="104">
        <f t="shared" si="340"/>
        <v>0.2908971114721085</v>
      </c>
      <c r="GN36" s="152">
        <f t="shared" si="340"/>
        <v>0.79710059259040322</v>
      </c>
      <c r="GO36" s="152">
        <f t="shared" si="340"/>
        <v>0.9269030415056293</v>
      </c>
      <c r="GP36" s="152">
        <f t="shared" si="340"/>
        <v>0.36118518518518516</v>
      </c>
      <c r="GQ36" s="152">
        <f t="shared" si="340"/>
        <v>0.96435283063190047</v>
      </c>
      <c r="GR36" s="104">
        <f t="shared" si="340"/>
        <v>0.32671412116621257</v>
      </c>
      <c r="GS36" s="168"/>
      <c r="GT36" s="127">
        <f t="shared" si="340"/>
        <v>0.29544138610575932</v>
      </c>
      <c r="GU36" s="127">
        <f t="shared" si="340"/>
        <v>0.2891424708684735</v>
      </c>
      <c r="GV36" s="104">
        <f t="shared" si="340"/>
        <v>0.29458295557570263</v>
      </c>
      <c r="GW36" s="159">
        <f t="shared" si="340"/>
        <v>0.81256147859250694</v>
      </c>
      <c r="GX36" s="159">
        <f t="shared" si="340"/>
        <v>0.92898550724637685</v>
      </c>
      <c r="GY36" s="159">
        <f t="shared" si="340"/>
        <v>0.40658989123480482</v>
      </c>
      <c r="GZ36" s="159">
        <f t="shared" si="340"/>
        <v>0.96202117535093978</v>
      </c>
      <c r="HA36" s="104">
        <f t="shared" si="340"/>
        <v>0.32771343330603847</v>
      </c>
      <c r="HB36" s="168"/>
      <c r="HC36" s="127">
        <f t="shared" si="340"/>
        <v>0.29756957358386837</v>
      </c>
      <c r="HD36" s="127">
        <f t="shared" si="340"/>
        <v>0.28987984361247005</v>
      </c>
      <c r="HE36" s="104">
        <f t="shared" si="340"/>
        <v>0.29642122960528827</v>
      </c>
      <c r="HF36" s="159">
        <f t="shared" si="340"/>
        <v>0.80409304234093293</v>
      </c>
      <c r="HG36" s="159">
        <f t="shared" si="340"/>
        <v>0.92913485202246482</v>
      </c>
      <c r="HH36" s="159">
        <f t="shared" si="340"/>
        <v>0.53054604433231212</v>
      </c>
      <c r="HI36" s="159">
        <f t="shared" si="340"/>
        <v>0.9637859549105986</v>
      </c>
      <c r="HJ36" s="104">
        <f t="shared" si="340"/>
        <v>0.33180820209413059</v>
      </c>
      <c r="HK36" s="168"/>
      <c r="HL36" s="127">
        <f t="shared" si="340"/>
        <v>0.30265494446646518</v>
      </c>
      <c r="HM36" s="127">
        <f t="shared" si="340"/>
        <v>0.28510259527951187</v>
      </c>
      <c r="HN36" s="104">
        <f t="shared" si="340"/>
        <v>0.300645511060671</v>
      </c>
      <c r="HO36" s="159">
        <f t="shared" si="340"/>
        <v>0.8219657905250346</v>
      </c>
      <c r="HP36" s="159">
        <f t="shared" si="340"/>
        <v>0.95765309313817482</v>
      </c>
      <c r="HQ36" s="159">
        <f t="shared" si="340"/>
        <v>0.50203252032520329</v>
      </c>
      <c r="HR36" s="159">
        <f t="shared" si="340"/>
        <v>1.0723273181646471</v>
      </c>
      <c r="HS36" s="104">
        <f t="shared" si="340"/>
        <v>0.32648045322585206</v>
      </c>
      <c r="HT36" s="168"/>
      <c r="HU36" s="127">
        <f t="shared" si="340"/>
        <v>0.30749041927638671</v>
      </c>
      <c r="HV36" s="127">
        <f t="shared" ref="HV36:IT36" si="341">HV13/HV9</f>
        <v>0.3037227919631646</v>
      </c>
      <c r="HW36" s="104">
        <f t="shared" si="341"/>
        <v>0.30722971719247116</v>
      </c>
      <c r="HX36" s="159">
        <f t="shared" si="341"/>
        <v>0.83477035897333429</v>
      </c>
      <c r="HY36" s="159">
        <f t="shared" si="341"/>
        <v>0.94286687095675858</v>
      </c>
      <c r="HZ36" s="159">
        <f t="shared" si="341"/>
        <v>0.47891870082711313</v>
      </c>
      <c r="IA36" s="159">
        <f t="shared" si="341"/>
        <v>0.96324260616551871</v>
      </c>
      <c r="IB36" s="104">
        <f t="shared" si="341"/>
        <v>0.34495827198498069</v>
      </c>
      <c r="IC36" s="168"/>
      <c r="ID36" s="104">
        <f t="shared" si="341"/>
        <v>0.30136044976025156</v>
      </c>
      <c r="IE36" s="169">
        <f t="shared" si="341"/>
        <v>0.85868156189070977</v>
      </c>
      <c r="IF36" s="169">
        <f t="shared" si="341"/>
        <v>0.95239136774569844</v>
      </c>
      <c r="IG36" s="169">
        <f t="shared" si="341"/>
        <v>0.55111998225770686</v>
      </c>
      <c r="IH36" s="169">
        <f t="shared" si="341"/>
        <v>0.97040137528963299</v>
      </c>
      <c r="II36" s="104">
        <f t="shared" si="341"/>
        <v>0.34333105625198629</v>
      </c>
      <c r="IJ36" s="168"/>
      <c r="IK36" s="104">
        <f t="shared" si="341"/>
        <v>0.30737067747102603</v>
      </c>
      <c r="IL36" s="169">
        <f t="shared" si="341"/>
        <v>0.87222689347390214</v>
      </c>
      <c r="IM36" s="169">
        <f t="shared" si="341"/>
        <v>0.94492774462578188</v>
      </c>
      <c r="IN36" s="169">
        <f t="shared" si="341"/>
        <v>0.52219570405727922</v>
      </c>
      <c r="IO36" s="169">
        <f t="shared" si="341"/>
        <v>0.96290399617895228</v>
      </c>
      <c r="IP36" s="104">
        <f t="shared" si="341"/>
        <v>0.36030569718041949</v>
      </c>
      <c r="IQ36" s="1" t="e">
        <f t="shared" si="341"/>
        <v>#DIV/0!</v>
      </c>
      <c r="IR36" s="104">
        <f t="shared" si="341"/>
        <v>0.36132379382120122</v>
      </c>
      <c r="IS36" s="1" t="e">
        <f t="shared" si="341"/>
        <v>#DIV/0!</v>
      </c>
      <c r="IT36" s="104">
        <f t="shared" si="341"/>
        <v>0.38590231756368509</v>
      </c>
    </row>
    <row r="37" spans="1:254" s="5" customFormat="1">
      <c r="A37" s="36" t="s">
        <v>7</v>
      </c>
      <c r="B37" s="280">
        <f>B22/B9</f>
        <v>8.0273666980502714E-2</v>
      </c>
      <c r="C37" s="166">
        <f t="shared" ref="C37:I37" si="342">C22/C9</f>
        <v>8.953093133922492E-2</v>
      </c>
      <c r="D37" s="166">
        <f t="shared" si="342"/>
        <v>0.50159971560611394</v>
      </c>
      <c r="E37" s="280">
        <f t="shared" si="342"/>
        <v>7.9904200896355512E-2</v>
      </c>
      <c r="F37" s="166">
        <f t="shared" si="342"/>
        <v>0.12991756022979528</v>
      </c>
      <c r="G37" s="166">
        <f t="shared" si="342"/>
        <v>2.8083888604134737E-2</v>
      </c>
      <c r="H37" s="166">
        <f t="shared" si="342"/>
        <v>0.56610648827976284</v>
      </c>
      <c r="I37" s="280">
        <f t="shared" si="342"/>
        <v>7.0487289585840676E-2</v>
      </c>
      <c r="J37" s="170"/>
      <c r="K37" s="280">
        <f>K22/K9</f>
        <v>8.0189247924122908E-2</v>
      </c>
      <c r="L37" s="166">
        <f t="shared" ref="L37:R37" si="343">L22/L9</f>
        <v>0.14153642967202285</v>
      </c>
      <c r="M37" s="166">
        <f t="shared" si="343"/>
        <v>0.65864332603938702</v>
      </c>
      <c r="N37" s="280">
        <f t="shared" si="343"/>
        <v>7.9857194213390548E-2</v>
      </c>
      <c r="O37" s="166">
        <f t="shared" si="343"/>
        <v>0.12387999958946154</v>
      </c>
      <c r="P37" s="166">
        <f t="shared" si="343"/>
        <v>5.6031273268801057E-2</v>
      </c>
      <c r="Q37" s="166">
        <f t="shared" si="343"/>
        <v>0.6098481168431622</v>
      </c>
      <c r="R37" s="280">
        <f t="shared" si="343"/>
        <v>6.9516957338870797E-2</v>
      </c>
      <c r="S37" s="170"/>
      <c r="T37" s="280">
        <f>T22/T9</f>
        <v>7.6413491643773521E-2</v>
      </c>
      <c r="U37" s="166">
        <f t="shared" ref="U37:AA37" si="344">U22/U9</f>
        <v>9.4148977833476935E-2</v>
      </c>
      <c r="V37" s="166">
        <f t="shared" si="344"/>
        <v>0.57366771159874619</v>
      </c>
      <c r="W37" s="280">
        <f t="shared" si="344"/>
        <v>7.600183303031216E-2</v>
      </c>
      <c r="X37" s="166">
        <f t="shared" si="344"/>
        <v>0.12558958364073949</v>
      </c>
      <c r="Y37" s="166">
        <f t="shared" si="344"/>
        <v>5.1387669660341716E-2</v>
      </c>
      <c r="Z37" s="166">
        <f t="shared" si="344"/>
        <v>0.56220347024535722</v>
      </c>
      <c r="AA37" s="280">
        <f t="shared" si="344"/>
        <v>6.7397471762982344E-2</v>
      </c>
      <c r="AB37" s="170"/>
      <c r="AC37" s="280">
        <f>AC22/AC9</f>
        <v>6.3881684410099726E-2</v>
      </c>
      <c r="AD37" s="166">
        <f t="shared" ref="AD37:AJ37" si="345">AD22/AD9</f>
        <v>0.14262717321313595</v>
      </c>
      <c r="AE37" s="166">
        <f t="shared" si="345"/>
        <v>0.73324150596877935</v>
      </c>
      <c r="AF37" s="280">
        <f t="shared" si="345"/>
        <v>6.366982788404027E-2</v>
      </c>
      <c r="AG37" s="166">
        <f t="shared" si="345"/>
        <v>0.13380420363153966</v>
      </c>
      <c r="AH37" s="166">
        <f t="shared" si="345"/>
        <v>-3.1104844061064353E-4</v>
      </c>
      <c r="AI37" s="166">
        <f t="shared" si="345"/>
        <v>0.5237202082592245</v>
      </c>
      <c r="AJ37" s="280">
        <f t="shared" si="345"/>
        <v>5.6299911414147925E-2</v>
      </c>
      <c r="AK37" s="170"/>
      <c r="AL37" s="280">
        <f>AL22/AL9</f>
        <v>3.9688146181180509E-2</v>
      </c>
      <c r="AM37" s="166">
        <f t="shared" ref="AM37:AS37" si="346">AM22/AM9</f>
        <v>0.12652486706287139</v>
      </c>
      <c r="AN37" s="166">
        <f t="shared" si="346"/>
        <v>0.67176947321026537</v>
      </c>
      <c r="AO37" s="280">
        <f t="shared" si="346"/>
        <v>3.957245736462528E-2</v>
      </c>
      <c r="AP37" s="166">
        <f t="shared" si="346"/>
        <v>3.2051885017683787E-2</v>
      </c>
      <c r="AQ37" s="166">
        <f t="shared" si="346"/>
        <v>6.1853067407218855E-3</v>
      </c>
      <c r="AR37" s="166">
        <f t="shared" si="346"/>
        <v>0.34459794154879125</v>
      </c>
      <c r="AS37" s="280">
        <f t="shared" si="346"/>
        <v>3.0333204568227457E-2</v>
      </c>
      <c r="AT37" s="170"/>
      <c r="AU37" s="105">
        <f>AU22/AU9</f>
        <v>5.3232586740028127E-2</v>
      </c>
      <c r="AV37" s="166">
        <f t="shared" ref="AV37:AW37" si="347">AV22/AV9</f>
        <v>0.11022774327122142</v>
      </c>
      <c r="AW37" s="166">
        <f t="shared" si="347"/>
        <v>0.58036529680365223</v>
      </c>
      <c r="AX37" s="280">
        <f t="shared" ref="AX37:BB37" si="348">AX22/AX9</f>
        <v>5.3008723945328393E-2</v>
      </c>
      <c r="AY37" s="35">
        <f t="shared" si="348"/>
        <v>4.2859942330841803E-2</v>
      </c>
      <c r="AZ37" s="35">
        <f t="shared" si="348"/>
        <v>4.9146113864863193E-2</v>
      </c>
      <c r="BA37" s="35">
        <f t="shared" si="348"/>
        <v>0.5630490712851407</v>
      </c>
      <c r="BB37" s="280">
        <f t="shared" si="348"/>
        <v>3.7730452216138972E-2</v>
      </c>
      <c r="BC37" s="170"/>
      <c r="BD37" s="105">
        <f>BD22/BD9</f>
        <v>6.0276122163370097E-2</v>
      </c>
      <c r="BE37" s="166">
        <f t="shared" ref="BE37:BK37" si="349">BE22/BE9</f>
        <v>0.11339580079819535</v>
      </c>
      <c r="BF37" s="166">
        <f t="shared" si="349"/>
        <v>0.55311183902667271</v>
      </c>
      <c r="BG37" s="105">
        <f t="shared" si="349"/>
        <v>6.0066881760128296E-2</v>
      </c>
      <c r="BH37" s="35">
        <f t="shared" si="349"/>
        <v>0.13346509698681322</v>
      </c>
      <c r="BI37" s="35">
        <f t="shared" si="349"/>
        <v>5.3173241852487015E-2</v>
      </c>
      <c r="BJ37" s="35">
        <f t="shared" si="349"/>
        <v>0.5397841902549364</v>
      </c>
      <c r="BK37" s="105">
        <f t="shared" si="349"/>
        <v>5.3346305096738197E-2</v>
      </c>
      <c r="BL37" s="170"/>
      <c r="BM37" s="105">
        <f>BM22/BM9</f>
        <v>5.6690579501819716E-2</v>
      </c>
      <c r="BN37" s="166">
        <f t="shared" ref="BN37:BT37" si="350">BN22/BN9</f>
        <v>0.13360995850622406</v>
      </c>
      <c r="BO37" s="166">
        <f t="shared" si="350"/>
        <v>0.62620131512392496</v>
      </c>
      <c r="BP37" s="105">
        <f t="shared" si="350"/>
        <v>5.6561060861743791E-2</v>
      </c>
      <c r="BQ37" s="35">
        <f t="shared" si="350"/>
        <v>0.19290542763931068</v>
      </c>
      <c r="BR37" s="35">
        <f t="shared" si="350"/>
        <v>2.8358526719182625E-2</v>
      </c>
      <c r="BS37" s="35">
        <f t="shared" si="350"/>
        <v>0.62533134126945855</v>
      </c>
      <c r="BT37" s="105">
        <f t="shared" si="350"/>
        <v>5.3407878420266834E-2</v>
      </c>
      <c r="BU37" s="170"/>
      <c r="BV37" s="105">
        <f>BV22/BV9</f>
        <v>6.3335329587887859E-2</v>
      </c>
      <c r="BW37" s="166">
        <f t="shared" ref="BW37:CC37" si="351">BW22/BW9</f>
        <v>9.5330023901452468E-2</v>
      </c>
      <c r="BX37" s="166">
        <f t="shared" si="351"/>
        <v>0.46340257171117699</v>
      </c>
      <c r="BY37" s="105">
        <f t="shared" si="351"/>
        <v>6.3169382301411364E-2</v>
      </c>
      <c r="BZ37" s="35">
        <f t="shared" si="351"/>
        <v>0.21912611810986743</v>
      </c>
      <c r="CA37" s="35">
        <f t="shared" si="351"/>
        <v>2.3965459702986688E-2</v>
      </c>
      <c r="CB37" s="35">
        <f t="shared" si="351"/>
        <v>0.61446790153414754</v>
      </c>
      <c r="CC37" s="105">
        <f t="shared" si="351"/>
        <v>5.9974297307963477E-2</v>
      </c>
      <c r="CD37" s="170"/>
      <c r="CE37" s="105">
        <f>CE22/CE9</f>
        <v>7.3817340632766765E-2</v>
      </c>
      <c r="CF37" s="166">
        <f t="shared" ref="CF37:CL37" si="352">CF22/CF9</f>
        <v>0.12600096478533526</v>
      </c>
      <c r="CG37" s="166">
        <f t="shared" si="352"/>
        <v>0.57631578947368411</v>
      </c>
      <c r="CH37" s="105">
        <f t="shared" si="352"/>
        <v>7.3644203757971982E-2</v>
      </c>
      <c r="CI37" s="35">
        <f t="shared" si="352"/>
        <v>0.2036859486523917</v>
      </c>
      <c r="CJ37" s="35">
        <f t="shared" si="352"/>
        <v>1.0482450487605781E-2</v>
      </c>
      <c r="CK37" s="35">
        <f t="shared" si="352"/>
        <v>0.59477673499245098</v>
      </c>
      <c r="CL37" s="105">
        <f t="shared" si="352"/>
        <v>6.9934421576906311E-2</v>
      </c>
      <c r="CM37" s="170"/>
      <c r="CN37" s="105">
        <f>CN22/CN9</f>
        <v>5.6825933670460946E-2</v>
      </c>
      <c r="CO37" s="166">
        <f t="shared" ref="CO37:CU37" si="353">CO22/CO9</f>
        <v>0.14883320787181412</v>
      </c>
      <c r="CP37" s="166">
        <f t="shared" si="353"/>
        <v>0.62990335417851018</v>
      </c>
      <c r="CQ37" s="105">
        <f t="shared" si="353"/>
        <v>5.6760853335746493E-2</v>
      </c>
      <c r="CR37" s="35">
        <f t="shared" si="353"/>
        <v>0.15540219293301119</v>
      </c>
      <c r="CS37" s="35">
        <f t="shared" si="353"/>
        <v>2.2941970310391344E-2</v>
      </c>
      <c r="CT37" s="35">
        <f t="shared" si="353"/>
        <v>0.47911300769641102</v>
      </c>
      <c r="CU37" s="105">
        <f t="shared" si="353"/>
        <v>5.3214431196223072E-2</v>
      </c>
      <c r="CV37" s="170"/>
      <c r="CW37" s="105">
        <f>CW22/CW9</f>
        <v>5.3331552873467566E-2</v>
      </c>
      <c r="CX37" s="166">
        <f t="shared" ref="CX37:FI37" si="354">CX22/CX9</f>
        <v>0.1185538427414882</v>
      </c>
      <c r="CY37" s="166">
        <f t="shared" si="354"/>
        <v>0.50805523590333712</v>
      </c>
      <c r="CZ37" s="105">
        <f t="shared" si="354"/>
        <v>5.3242433337872944E-2</v>
      </c>
      <c r="DA37" s="35">
        <f t="shared" si="354"/>
        <v>0.17774382741366573</v>
      </c>
      <c r="DB37" s="35">
        <f t="shared" si="354"/>
        <v>8.2472887849860815E-3</v>
      </c>
      <c r="DC37" s="35">
        <f t="shared" si="354"/>
        <v>0.54183830203169692</v>
      </c>
      <c r="DD37" s="105">
        <f t="shared" si="354"/>
        <v>5.1152669472628649E-2</v>
      </c>
      <c r="DE37" s="170"/>
      <c r="DF37" s="105">
        <f t="shared" si="354"/>
        <v>5.3162318774933083E-2</v>
      </c>
      <c r="DG37" s="166">
        <f t="shared" si="354"/>
        <v>0.16358128576236969</v>
      </c>
      <c r="DH37" s="166">
        <f t="shared" si="354"/>
        <v>0.43959469992205774</v>
      </c>
      <c r="DI37" s="105">
        <f t="shared" si="354"/>
        <v>5.3159325088756836E-2</v>
      </c>
      <c r="DJ37" s="35">
        <f t="shared" si="354"/>
        <v>0.15424950138325941</v>
      </c>
      <c r="DK37" s="35">
        <f t="shared" si="354"/>
        <v>3.6157460817693242E-2</v>
      </c>
      <c r="DL37" s="35">
        <f t="shared" si="354"/>
        <v>0.50306552668268012</v>
      </c>
      <c r="DM37" s="105">
        <f t="shared" si="354"/>
        <v>4.9928733269354139E-2</v>
      </c>
      <c r="DN37" s="170"/>
      <c r="DO37" s="105">
        <f t="shared" si="354"/>
        <v>6.0580086132918105E-2</v>
      </c>
      <c r="DP37" s="166">
        <f t="shared" si="354"/>
        <v>0.1462786793508673</v>
      </c>
      <c r="DQ37" s="166">
        <f t="shared" si="354"/>
        <v>0.54668930390492365</v>
      </c>
      <c r="DR37" s="105">
        <f t="shared" si="354"/>
        <v>6.0533946951702382E-2</v>
      </c>
      <c r="DS37" s="35">
        <f t="shared" si="354"/>
        <v>9.8948390404607844E-2</v>
      </c>
      <c r="DT37" s="35">
        <f t="shared" si="354"/>
        <v>7.358288770053463E-2</v>
      </c>
      <c r="DU37" s="35">
        <f t="shared" si="354"/>
        <v>0.39404635839510527</v>
      </c>
      <c r="DV37" s="105">
        <f t="shared" si="354"/>
        <v>5.6133475518454642E-2</v>
      </c>
      <c r="DW37" s="170"/>
      <c r="DX37" s="105">
        <f t="shared" si="354"/>
        <v>8.7990057334422805E-2</v>
      </c>
      <c r="DY37" s="166">
        <f t="shared" si="354"/>
        <v>0.11398314734684586</v>
      </c>
      <c r="DZ37" s="166">
        <f t="shared" si="354"/>
        <v>0.41632889403590034</v>
      </c>
      <c r="EA37" s="105">
        <f t="shared" si="354"/>
        <v>8.7804233196037154E-2</v>
      </c>
      <c r="EB37" s="35">
        <f t="shared" si="354"/>
        <v>0.10530628617271207</v>
      </c>
      <c r="EC37" s="35">
        <f t="shared" si="354"/>
        <v>0.11525381552753801</v>
      </c>
      <c r="ED37" s="35">
        <f t="shared" si="354"/>
        <v>0.46961599133567222</v>
      </c>
      <c r="EE37" s="105">
        <f t="shared" si="354"/>
        <v>8.1488326690972501E-2</v>
      </c>
      <c r="EF37" s="33"/>
      <c r="EG37" s="105">
        <f t="shared" si="354"/>
        <v>3.5580796910694476E-2</v>
      </c>
      <c r="EH37" s="166">
        <f t="shared" si="354"/>
        <v>7.7186761229314269E-2</v>
      </c>
      <c r="EI37" s="166">
        <f t="shared" si="354"/>
        <v>0.28984651711924442</v>
      </c>
      <c r="EJ37" s="105">
        <f t="shared" si="354"/>
        <v>3.5536200560939736E-2</v>
      </c>
      <c r="EK37" s="35">
        <f t="shared" si="354"/>
        <v>8.6731579539999756E-2</v>
      </c>
      <c r="EL37" s="35">
        <f t="shared" si="354"/>
        <v>8.8279701802396846E-2</v>
      </c>
      <c r="EM37" s="35">
        <f t="shared" si="354"/>
        <v>0.39295438261284932</v>
      </c>
      <c r="EN37" s="105">
        <f t="shared" si="354"/>
        <v>3.281441794331403E-2</v>
      </c>
      <c r="EO37" s="170"/>
      <c r="EP37" s="105">
        <f t="shared" si="354"/>
        <v>3.9927427838175683E-2</v>
      </c>
      <c r="EQ37" s="166">
        <f t="shared" si="354"/>
        <v>2.048106692069537E-2</v>
      </c>
      <c r="ER37" s="166">
        <f t="shared" si="354"/>
        <v>0.13900293255131949</v>
      </c>
      <c r="ES37" s="105">
        <f t="shared" si="354"/>
        <v>3.9765179987654456E-2</v>
      </c>
      <c r="ET37" s="35">
        <f t="shared" si="354"/>
        <v>0.12022015201531908</v>
      </c>
      <c r="EU37" s="35">
        <f t="shared" si="354"/>
        <v>0.11225303074793415</v>
      </c>
      <c r="EV37" s="35">
        <f t="shared" si="354"/>
        <v>0.50140042611256053</v>
      </c>
      <c r="EW37" s="105">
        <f t="shared" si="354"/>
        <v>3.801122541372582E-2</v>
      </c>
      <c r="EX37" s="170"/>
      <c r="EY37" s="105">
        <f t="shared" si="354"/>
        <v>4.3660229180489729E-2</v>
      </c>
      <c r="EZ37" s="166">
        <f t="shared" si="354"/>
        <v>0.13403089187842543</v>
      </c>
      <c r="FA37" s="166">
        <f t="shared" si="354"/>
        <v>0.55888223552894167</v>
      </c>
      <c r="FB37" s="105">
        <f t="shared" si="354"/>
        <v>4.363148396323336E-2</v>
      </c>
      <c r="FC37" s="35">
        <f t="shared" si="354"/>
        <v>4.3304042610638034E-2</v>
      </c>
      <c r="FD37" s="35">
        <f t="shared" si="354"/>
        <v>0.11132429436343483</v>
      </c>
      <c r="FE37" s="35">
        <f t="shared" si="354"/>
        <v>0.27481879822305322</v>
      </c>
      <c r="FF37" s="105">
        <f t="shared" si="354"/>
        <v>3.9101858845716576E-2</v>
      </c>
      <c r="FG37" s="170"/>
      <c r="FH37" s="105">
        <f t="shared" si="354"/>
        <v>4.8731627190998293E-2</v>
      </c>
      <c r="FI37" s="166">
        <f t="shared" si="354"/>
        <v>0.15191271923767441</v>
      </c>
      <c r="FJ37" s="166">
        <f t="shared" ref="FJ37:HU37" si="355">FJ22/FJ9</f>
        <v>0.61135371179039333</v>
      </c>
      <c r="FK37" s="105">
        <f t="shared" si="355"/>
        <v>4.8715950387919628E-2</v>
      </c>
      <c r="FL37" s="35">
        <f t="shared" si="355"/>
        <v>3.1136809023122256E-2</v>
      </c>
      <c r="FM37" s="35">
        <f t="shared" si="355"/>
        <v>0.10437906592873088</v>
      </c>
      <c r="FN37" s="35">
        <f t="shared" si="355"/>
        <v>0.34818298418127419</v>
      </c>
      <c r="FO37" s="105">
        <f t="shared" si="355"/>
        <v>4.1917452950533479E-2</v>
      </c>
      <c r="FP37" s="170"/>
      <c r="FQ37" s="105">
        <f t="shared" si="355"/>
        <v>1.3649301090004491E-2</v>
      </c>
      <c r="FR37" s="166">
        <f t="shared" si="355"/>
        <v>9.9746049661399591E-2</v>
      </c>
      <c r="FS37" s="166">
        <f t="shared" si="355"/>
        <v>0.44175491679273848</v>
      </c>
      <c r="FT37" s="105">
        <f t="shared" si="355"/>
        <v>1.3675892982025466E-2</v>
      </c>
      <c r="FU37" s="35">
        <f t="shared" si="355"/>
        <v>-7.8406681657564911E-2</v>
      </c>
      <c r="FV37" s="35">
        <f t="shared" si="355"/>
        <v>0.11624376490999774</v>
      </c>
      <c r="FW37" s="35">
        <f t="shared" si="355"/>
        <v>6.2765389049801737E-2</v>
      </c>
      <c r="FX37" s="105">
        <f t="shared" si="355"/>
        <v>5.8136183872169811E-3</v>
      </c>
      <c r="FY37" s="170"/>
      <c r="FZ37" s="126">
        <f t="shared" si="355"/>
        <v>3.2267753841321488E-2</v>
      </c>
      <c r="GA37" s="126">
        <f t="shared" si="355"/>
        <v>-2.8323290478397802E-2</v>
      </c>
      <c r="GB37" s="134">
        <f t="shared" si="355"/>
        <v>-0.35808506531111273</v>
      </c>
      <c r="GC37" s="105">
        <f t="shared" si="355"/>
        <v>3.2367289281664567E-2</v>
      </c>
      <c r="GD37" s="134">
        <f t="shared" si="355"/>
        <v>1.1496327648450195E-2</v>
      </c>
      <c r="GE37" s="134">
        <f t="shared" si="355"/>
        <v>0.1278793122093653</v>
      </c>
      <c r="GF37" s="134">
        <f t="shared" si="355"/>
        <v>9.7874102705687416E-2</v>
      </c>
      <c r="GG37" s="134">
        <f t="shared" si="355"/>
        <v>-0.54322924839165221</v>
      </c>
      <c r="GH37" s="105">
        <f t="shared" si="355"/>
        <v>2.7233333575398335E-2</v>
      </c>
      <c r="GI37" s="170"/>
      <c r="GJ37" s="126">
        <f t="shared" si="355"/>
        <v>5.22481875010763E-2</v>
      </c>
      <c r="GK37" s="126">
        <f t="shared" si="355"/>
        <v>0.20696669874074378</v>
      </c>
      <c r="GL37" s="151">
        <f t="shared" si="355"/>
        <v>-1.7590586477400072</v>
      </c>
      <c r="GM37" s="105">
        <f t="shared" si="355"/>
        <v>6.0062040679237906E-2</v>
      </c>
      <c r="GN37" s="151">
        <f t="shared" si="355"/>
        <v>0.18871270448802252</v>
      </c>
      <c r="GO37" s="151">
        <f t="shared" si="355"/>
        <v>0.1286058365540807</v>
      </c>
      <c r="GP37" s="151">
        <f t="shared" si="355"/>
        <v>-0.23407407407407407</v>
      </c>
      <c r="GQ37" s="151">
        <f t="shared" si="355"/>
        <v>0.77216936809960068</v>
      </c>
      <c r="GR37" s="105">
        <f t="shared" si="355"/>
        <v>5.7502598807730614E-2</v>
      </c>
      <c r="GS37" s="170"/>
      <c r="GT37" s="126">
        <f t="shared" si="355"/>
        <v>5.5315053279201998E-2</v>
      </c>
      <c r="GU37" s="158">
        <f t="shared" si="355"/>
        <v>6.1294233781840686E-2</v>
      </c>
      <c r="GV37" s="105">
        <f t="shared" si="355"/>
        <v>5.6436258883397157E-2</v>
      </c>
      <c r="GW37" s="158">
        <f t="shared" si="355"/>
        <v>8.0124941757122897E-2</v>
      </c>
      <c r="GX37" s="158">
        <f t="shared" si="355"/>
        <v>0.12693236714975847</v>
      </c>
      <c r="GY37" s="158">
        <f t="shared" si="355"/>
        <v>-6.1740243122200916E-2</v>
      </c>
      <c r="GZ37" s="158">
        <f t="shared" si="355"/>
        <v>0.47168689031644057</v>
      </c>
      <c r="HA37" s="105">
        <f t="shared" si="355"/>
        <v>4.8826658301659075E-2</v>
      </c>
      <c r="HB37" s="170"/>
      <c r="HC37" s="126">
        <f t="shared" si="355"/>
        <v>7.0391990930145323E-2</v>
      </c>
      <c r="HD37" s="158">
        <f t="shared" si="355"/>
        <v>7.8644095551961987E-2</v>
      </c>
      <c r="HE37" s="105">
        <f t="shared" si="355"/>
        <v>6.7265293645638297E-2</v>
      </c>
      <c r="HF37" s="158">
        <f t="shared" si="355"/>
        <v>7.7090759879978349E-2</v>
      </c>
      <c r="HG37" s="158">
        <f t="shared" si="355"/>
        <v>0.11219789234555429</v>
      </c>
      <c r="HH37" s="158">
        <f t="shared" si="355"/>
        <v>-7.5689313389799623E-3</v>
      </c>
      <c r="HI37" s="158">
        <f t="shared" si="355"/>
        <v>0.66247732573205498</v>
      </c>
      <c r="HJ37" s="105">
        <f t="shared" si="355"/>
        <v>5.9338174489231621E-2</v>
      </c>
      <c r="HK37" s="170"/>
      <c r="HL37" s="126">
        <f t="shared" si="355"/>
        <v>6.6940341783014973E-2</v>
      </c>
      <c r="HM37" s="158">
        <f t="shared" si="355"/>
        <v>5.1888137111740777E-2</v>
      </c>
      <c r="HN37" s="105">
        <f t="shared" si="355"/>
        <v>6.5853184197100803E-2</v>
      </c>
      <c r="HO37" s="158">
        <f t="shared" si="355"/>
        <v>8.1129042747907193E-2</v>
      </c>
      <c r="HP37" s="158">
        <f t="shared" si="355"/>
        <v>0.13754925877275284</v>
      </c>
      <c r="HQ37" s="158">
        <f t="shared" si="355"/>
        <v>8.2994579945799424E-2</v>
      </c>
      <c r="HR37" s="158">
        <f t="shared" si="355"/>
        <v>0.42050969110510555</v>
      </c>
      <c r="HS37" s="105">
        <f t="shared" si="355"/>
        <v>5.9421692331300999E-2</v>
      </c>
      <c r="HT37" s="170"/>
      <c r="HU37" s="126">
        <f t="shared" si="355"/>
        <v>7.9519276678462023E-2</v>
      </c>
      <c r="HV37" s="158">
        <f t="shared" ref="HV37:IT37" si="356">HV22/HV9</f>
        <v>7.5162201758057837E-2</v>
      </c>
      <c r="HW37" s="105">
        <f t="shared" si="356"/>
        <v>8.0402601340495983E-2</v>
      </c>
      <c r="HX37" s="158">
        <f t="shared" si="356"/>
        <v>0.27208240501143949</v>
      </c>
      <c r="HY37" s="158">
        <f t="shared" si="356"/>
        <v>0.14136874361593466</v>
      </c>
      <c r="HZ37" s="158">
        <f t="shared" si="356"/>
        <v>-1.613879362517743E-3</v>
      </c>
      <c r="IA37" s="158">
        <f t="shared" si="356"/>
        <v>0.83875363706677453</v>
      </c>
      <c r="IB37" s="105">
        <f t="shared" si="356"/>
        <v>7.8544542870910714E-2</v>
      </c>
      <c r="IC37" s="170"/>
      <c r="ID37" s="105">
        <f t="shared" si="356"/>
        <v>7.2856985037383762E-2</v>
      </c>
      <c r="IE37" s="166">
        <f t="shared" si="356"/>
        <v>0.13767191863835171</v>
      </c>
      <c r="IF37" s="166">
        <f t="shared" si="356"/>
        <v>0.18963254593175846</v>
      </c>
      <c r="IG37" s="166">
        <f t="shared" si="356"/>
        <v>0.1088933244621868</v>
      </c>
      <c r="IH37" s="166">
        <f t="shared" si="356"/>
        <v>0.65744823977875777</v>
      </c>
      <c r="II37" s="105">
        <f t="shared" si="356"/>
        <v>6.565449934809614E-2</v>
      </c>
      <c r="IJ37" s="170"/>
      <c r="IK37" s="105">
        <f t="shared" si="356"/>
        <v>7.1514887402242461E-2</v>
      </c>
      <c r="IL37" s="166">
        <f t="shared" si="356"/>
        <v>0.11034215121919673</v>
      </c>
      <c r="IM37" s="166">
        <f t="shared" si="356"/>
        <v>0.14566108275217482</v>
      </c>
      <c r="IN37" s="166">
        <f t="shared" si="356"/>
        <v>7.398568019093007E-3</v>
      </c>
      <c r="IO37" s="166">
        <f t="shared" si="356"/>
        <v>0.66146579631693458</v>
      </c>
      <c r="IP37" s="105">
        <f t="shared" si="356"/>
        <v>6.4340075361665805E-2</v>
      </c>
      <c r="IQ37" s="5" t="e">
        <f t="shared" si="356"/>
        <v>#DIV/0!</v>
      </c>
      <c r="IR37" s="105">
        <f t="shared" si="356"/>
        <v>1.9272002924521945E-2</v>
      </c>
      <c r="IS37" s="5" t="e">
        <f t="shared" si="356"/>
        <v>#DIV/0!</v>
      </c>
      <c r="IT37" s="105">
        <f t="shared" si="356"/>
        <v>1.2669986592606755E-2</v>
      </c>
    </row>
    <row r="38" spans="1:254">
      <c r="A38" s="123" t="s">
        <v>5</v>
      </c>
      <c r="B38" s="106">
        <f>B34/B9</f>
        <v>1.6293894908993335E-2</v>
      </c>
      <c r="C38" s="165">
        <f t="shared" ref="C38:I38" si="357">C34/C9</f>
        <v>9.5921142080217431E-2</v>
      </c>
      <c r="D38" s="165">
        <f t="shared" si="357"/>
        <v>0.50159971560611394</v>
      </c>
      <c r="E38" s="106">
        <f t="shared" si="357"/>
        <v>1.6225620977185991E-2</v>
      </c>
      <c r="F38" s="165">
        <f t="shared" si="357"/>
        <v>6.4524485576849949E-2</v>
      </c>
      <c r="G38" s="165">
        <f t="shared" si="357"/>
        <v>6.5052110029045027E-2</v>
      </c>
      <c r="H38" s="165">
        <f t="shared" si="357"/>
        <v>0.21415946048838844</v>
      </c>
      <c r="I38" s="106">
        <f t="shared" si="357"/>
        <v>1.5307590627037284E-2</v>
      </c>
      <c r="K38" s="106">
        <f>K34/K9</f>
        <v>1.1043021204753907E-2</v>
      </c>
      <c r="L38" s="165">
        <f t="shared" ref="L38:R38" si="358">L34/L9</f>
        <v>0.13251155624036975</v>
      </c>
      <c r="M38" s="165">
        <f t="shared" si="358"/>
        <v>0.65864332603938702</v>
      </c>
      <c r="N38" s="106">
        <f t="shared" si="358"/>
        <v>1.0989794273955498E-2</v>
      </c>
      <c r="O38" s="165">
        <f t="shared" si="358"/>
        <v>6.3669393326696369E-2</v>
      </c>
      <c r="P38" s="165">
        <f t="shared" si="358"/>
        <v>9.1423119880863615E-2</v>
      </c>
      <c r="Q38" s="165">
        <f t="shared" si="358"/>
        <v>0.26453253019851691</v>
      </c>
      <c r="R38" s="106">
        <f t="shared" si="358"/>
        <v>1.0194610188203152E-2</v>
      </c>
      <c r="T38" s="106">
        <f>T34/T9</f>
        <v>4.8761425168365458E-3</v>
      </c>
      <c r="U38" s="165">
        <f t="shared" ref="U38:AA38" si="359">U34/U9</f>
        <v>0.10033680582752411</v>
      </c>
      <c r="V38" s="165">
        <f t="shared" si="359"/>
        <v>0.57366771159874619</v>
      </c>
      <c r="W38" s="106">
        <f t="shared" si="359"/>
        <v>4.852221245268469E-3</v>
      </c>
      <c r="X38" s="165">
        <f t="shared" si="359"/>
        <v>6.4089713387301225E-2</v>
      </c>
      <c r="Y38" s="165">
        <f t="shared" si="359"/>
        <v>7.5066963783284965E-2</v>
      </c>
      <c r="Z38" s="165">
        <f t="shared" si="359"/>
        <v>0.26992679951199672</v>
      </c>
      <c r="AA38" s="106">
        <f t="shared" si="359"/>
        <v>4.4736159696925825E-3</v>
      </c>
      <c r="AC38" s="106">
        <f>AC34/AC9</f>
        <v>2.3322096121653028E-3</v>
      </c>
      <c r="AD38" s="165">
        <f t="shared" ref="AD38:AJ38" si="360">AD34/AD9</f>
        <v>0.12854153251770775</v>
      </c>
      <c r="AE38" s="165">
        <f t="shared" si="360"/>
        <v>0.73324150596877935</v>
      </c>
      <c r="AF38" s="106">
        <f t="shared" si="360"/>
        <v>2.3216524687272753E-3</v>
      </c>
      <c r="AG38" s="165">
        <f t="shared" si="360"/>
        <v>6.7764903407677615E-2</v>
      </c>
      <c r="AH38" s="165">
        <f t="shared" si="360"/>
        <v>3.3323656270736565E-2</v>
      </c>
      <c r="AI38" s="165">
        <f t="shared" si="360"/>
        <v>0.23744462050900625</v>
      </c>
      <c r="AJ38" s="106">
        <f t="shared" si="360"/>
        <v>2.1507858924164915E-3</v>
      </c>
      <c r="AL38" s="106">
        <f>AL34/AL9</f>
        <v>-2.0746697373183253E-2</v>
      </c>
      <c r="AM38" s="165">
        <f t="shared" ref="AM38:AS38" si="361">AM34/AM9</f>
        <v>0.1166718798873944</v>
      </c>
      <c r="AN38" s="165">
        <f t="shared" si="361"/>
        <v>0.67176947321026537</v>
      </c>
      <c r="AO38" s="106">
        <f t="shared" si="361"/>
        <v>-2.0660249426159034E-2</v>
      </c>
      <c r="AP38" s="165">
        <f t="shared" si="361"/>
        <v>1.8662051320641124E-2</v>
      </c>
      <c r="AQ38" s="165">
        <f t="shared" si="361"/>
        <v>6.8442312547336376E-2</v>
      </c>
      <c r="AR38" s="165">
        <f t="shared" si="361"/>
        <v>9.1901040233363915E-2</v>
      </c>
      <c r="AS38" s="106">
        <f t="shared" si="361"/>
        <v>-1.9294143814542964E-2</v>
      </c>
      <c r="AU38" s="106">
        <f>AU34/AU9</f>
        <v>-9.215215816977148E-3</v>
      </c>
      <c r="AV38" s="165">
        <f t="shared" ref="AV38:AW38" si="362">AV34/AV9</f>
        <v>0.10525879917184254</v>
      </c>
      <c r="AW38" s="165">
        <f t="shared" si="362"/>
        <v>0.58036529680365223</v>
      </c>
      <c r="AX38" s="106">
        <f t="shared" ref="AX38:BB38" si="363">AX34/AX9</f>
        <v>-9.1714748884057385E-3</v>
      </c>
      <c r="AY38" s="165">
        <f t="shared" si="363"/>
        <v>8.0498866213151957E-2</v>
      </c>
      <c r="AZ38" s="165">
        <f t="shared" si="363"/>
        <v>7.7481888784090194E-2</v>
      </c>
      <c r="BA38" s="165">
        <f t="shared" si="363"/>
        <v>0.33123117469879532</v>
      </c>
      <c r="BB38" s="106">
        <f t="shared" si="363"/>
        <v>-8.3663424234447035E-3</v>
      </c>
      <c r="BD38" s="106">
        <f>BD34/BD9</f>
        <v>1.4476298338538952E-3</v>
      </c>
      <c r="BE38" s="165">
        <f t="shared" ref="BE38:BK38" si="364">BE34/BE9</f>
        <v>0.10255075481520037</v>
      </c>
      <c r="BF38" s="165">
        <f t="shared" si="364"/>
        <v>0.55311183902667271</v>
      </c>
      <c r="BG38" s="106">
        <f t="shared" si="364"/>
        <v>1.4411799738148908E-3</v>
      </c>
      <c r="BH38" s="165">
        <f t="shared" si="364"/>
        <v>7.5848719610874277E-2</v>
      </c>
      <c r="BI38" s="165">
        <f t="shared" si="364"/>
        <v>7.3864764828021928E-2</v>
      </c>
      <c r="BJ38" s="165">
        <f t="shared" si="364"/>
        <v>0.31825823806321418</v>
      </c>
      <c r="BK38" s="106">
        <f t="shared" si="364"/>
        <v>1.3102631527857195E-3</v>
      </c>
      <c r="BM38" s="106">
        <f>BM34/BM9</f>
        <v>1.2711911622797372E-3</v>
      </c>
      <c r="BN38" s="165">
        <f t="shared" ref="BN38:BT38" si="365">BN34/BN9</f>
        <v>0.11415398801290917</v>
      </c>
      <c r="BO38" s="165">
        <f t="shared" si="365"/>
        <v>0.62620131512392496</v>
      </c>
      <c r="BP38" s="106">
        <f t="shared" si="365"/>
        <v>1.2661863860102115E-3</v>
      </c>
      <c r="BQ38" s="165">
        <f t="shared" si="365"/>
        <v>0.11134511061177289</v>
      </c>
      <c r="BR38" s="165">
        <f t="shared" si="365"/>
        <v>7.0321481796891794E-2</v>
      </c>
      <c r="BS38" s="165">
        <f t="shared" si="365"/>
        <v>0.43357912831140427</v>
      </c>
      <c r="BT38" s="106">
        <f t="shared" si="365"/>
        <v>1.1641377013260905E-3</v>
      </c>
      <c r="BV38" s="106">
        <f>BV34/BV9</f>
        <v>1.419712640481301E-2</v>
      </c>
      <c r="BW38" s="165">
        <f t="shared" ref="BW38:CC38" si="366">BW34/BW9</f>
        <v>8.6137157565728983E-2</v>
      </c>
      <c r="BX38" s="165">
        <f t="shared" si="366"/>
        <v>0.46340257171117699</v>
      </c>
      <c r="BY38" s="106">
        <f t="shared" si="366"/>
        <v>1.415185711395012E-2</v>
      </c>
      <c r="BZ38" s="165">
        <f t="shared" si="366"/>
        <v>0.13224839600992833</v>
      </c>
      <c r="CA38" s="165">
        <f t="shared" si="366"/>
        <v>6.1384114800600562E-2</v>
      </c>
      <c r="CB38" s="165">
        <f t="shared" si="366"/>
        <v>0.42036722478362842</v>
      </c>
      <c r="CC38" s="106">
        <f t="shared" si="366"/>
        <v>1.3257799350349313E-2</v>
      </c>
      <c r="CE38" s="106">
        <f>CE34/CE9</f>
        <v>1.7667679854906963E-2</v>
      </c>
      <c r="CF38" s="165">
        <f t="shared" ref="CF38:CL38" si="367">CF34/CF9</f>
        <v>0.10564399421128798</v>
      </c>
      <c r="CG38" s="165">
        <f t="shared" si="367"/>
        <v>0.57631578947368411</v>
      </c>
      <c r="CH38" s="106">
        <f t="shared" si="367"/>
        <v>1.7605113820577022E-2</v>
      </c>
      <c r="CI38" s="165">
        <f t="shared" si="367"/>
        <v>0.11751745644363103</v>
      </c>
      <c r="CJ38" s="165">
        <f t="shared" si="367"/>
        <v>4.8610216093139133E-2</v>
      </c>
      <c r="CK38" s="165">
        <f t="shared" si="367"/>
        <v>0.41294298921417505</v>
      </c>
      <c r="CL38" s="106">
        <f t="shared" si="367"/>
        <v>1.6316286975583946E-2</v>
      </c>
      <c r="CN38" s="106">
        <f>CN34/CN9</f>
        <v>1.1404926047621229E-2</v>
      </c>
      <c r="CO38" s="165">
        <f t="shared" ref="CO38:CU38" si="368">CO34/CO9</f>
        <v>0.11915259705344658</v>
      </c>
      <c r="CP38" s="165">
        <f t="shared" si="368"/>
        <v>0.62990335417851018</v>
      </c>
      <c r="CQ38" s="106">
        <f t="shared" si="368"/>
        <v>1.1368220119952586E-2</v>
      </c>
      <c r="CR38" s="165">
        <f t="shared" si="368"/>
        <v>8.8481955112023947E-2</v>
      </c>
      <c r="CS38" s="165">
        <f t="shared" si="368"/>
        <v>5.5430599290248385E-2</v>
      </c>
      <c r="CT38" s="165">
        <f t="shared" si="368"/>
        <v>0.30892326449744734</v>
      </c>
      <c r="CU38" s="106">
        <f t="shared" si="368"/>
        <v>1.0563716867161645E-2</v>
      </c>
      <c r="CW38" s="106">
        <f>CW34/CW9</f>
        <v>9.0799031476996531E-3</v>
      </c>
      <c r="CX38" s="165">
        <f t="shared" ref="CX38:FI38" si="369">CX34/CX9</f>
        <v>9.7926139514250762E-2</v>
      </c>
      <c r="CY38" s="165">
        <f t="shared" si="369"/>
        <v>0.50805523590333712</v>
      </c>
      <c r="CZ38" s="106">
        <f t="shared" si="369"/>
        <v>9.0507729188179665E-3</v>
      </c>
      <c r="DA38" s="165">
        <f t="shared" si="369"/>
        <v>0.10167336559757191</v>
      </c>
      <c r="DB38" s="165">
        <f t="shared" si="369"/>
        <v>5.8575232157932387E-2</v>
      </c>
      <c r="DC38" s="165">
        <f t="shared" si="369"/>
        <v>0.37764434825106441</v>
      </c>
      <c r="DD38" s="106">
        <f t="shared" si="369"/>
        <v>8.4248607856884337E-3</v>
      </c>
      <c r="DF38" s="106">
        <f t="shared" si="369"/>
        <v>1.3335673634725298E-2</v>
      </c>
      <c r="DG38" s="165">
        <f t="shared" si="369"/>
        <v>0.12655671491080456</v>
      </c>
      <c r="DH38" s="165">
        <f t="shared" si="369"/>
        <v>0.43959469992205774</v>
      </c>
      <c r="DI38" s="106">
        <f t="shared" si="369"/>
        <v>1.3301529712222378E-2</v>
      </c>
      <c r="DJ38" s="165">
        <f t="shared" si="369"/>
        <v>9.148812970469028E-2</v>
      </c>
      <c r="DK38" s="165">
        <f t="shared" si="369"/>
        <v>6.8122344466642282E-2</v>
      </c>
      <c r="DL38" s="165">
        <f t="shared" si="369"/>
        <v>0.32729746527136205</v>
      </c>
      <c r="DM38" s="106">
        <f t="shared" si="369"/>
        <v>1.2483129754664493E-2</v>
      </c>
      <c r="DN38" s="168"/>
      <c r="DO38" s="106">
        <f t="shared" si="369"/>
        <v>1.2601607443664068E-2</v>
      </c>
      <c r="DP38" s="165">
        <f t="shared" si="369"/>
        <v>0.10811415780637935</v>
      </c>
      <c r="DQ38" s="165">
        <f t="shared" si="369"/>
        <v>0.54668930390492365</v>
      </c>
      <c r="DR38" s="106">
        <f t="shared" si="369"/>
        <v>1.2556908155186147E-2</v>
      </c>
      <c r="DS38" s="165">
        <f t="shared" si="369"/>
        <v>5.2880472133436551E-2</v>
      </c>
      <c r="DT38" s="165">
        <f t="shared" si="369"/>
        <v>8.7094474153297574E-2</v>
      </c>
      <c r="DU38" s="165">
        <f t="shared" si="369"/>
        <v>0.23802800329450521</v>
      </c>
      <c r="DV38" s="106">
        <f t="shared" si="369"/>
        <v>1.1633536494232131E-2</v>
      </c>
      <c r="DW38" s="168"/>
      <c r="DX38" s="106">
        <f t="shared" si="369"/>
        <v>3.0096166765417758E-2</v>
      </c>
      <c r="DY38" s="165">
        <f t="shared" si="369"/>
        <v>8.1872010931450731E-2</v>
      </c>
      <c r="DZ38" s="165">
        <f t="shared" si="369"/>
        <v>0.41632889403590034</v>
      </c>
      <c r="EA38" s="106">
        <f t="shared" si="369"/>
        <v>2.9979699045619188E-2</v>
      </c>
      <c r="EB38" s="165">
        <f t="shared" si="369"/>
        <v>5.7498137642541879E-2</v>
      </c>
      <c r="EC38" s="165">
        <f t="shared" si="369"/>
        <v>0.11500497677504963</v>
      </c>
      <c r="ED38" s="165">
        <f t="shared" si="369"/>
        <v>0.30150919407623683</v>
      </c>
      <c r="EE38" s="106">
        <f t="shared" si="369"/>
        <v>2.7614974818311794E-2</v>
      </c>
      <c r="EF38" s="21"/>
      <c r="EG38" s="106">
        <f t="shared" si="369"/>
        <v>4.5598183350163143E-4</v>
      </c>
      <c r="EH38" s="165">
        <f t="shared" si="369"/>
        <v>5.8037825059101517E-2</v>
      </c>
      <c r="EI38" s="165">
        <f t="shared" si="369"/>
        <v>0.28984651711924442</v>
      </c>
      <c r="EJ38" s="106">
        <f t="shared" si="369"/>
        <v>4.5423446200950338E-4</v>
      </c>
      <c r="EK38" s="165">
        <f t="shared" si="369"/>
        <v>4.6225235422753592E-2</v>
      </c>
      <c r="EL38" s="165">
        <f t="shared" si="369"/>
        <v>0.10554874020949317</v>
      </c>
      <c r="EM38" s="165">
        <f t="shared" si="369"/>
        <v>0.23969429185574401</v>
      </c>
      <c r="EN38" s="106">
        <f t="shared" si="369"/>
        <v>4.1961235760989746E-4</v>
      </c>
      <c r="EO38" s="168"/>
      <c r="EP38" s="106">
        <f t="shared" si="369"/>
        <v>4.7574648346916113E-3</v>
      </c>
      <c r="EQ38" s="165">
        <f t="shared" si="369"/>
        <v>2.8221005001190725E-2</v>
      </c>
      <c r="ER38" s="165">
        <f t="shared" si="369"/>
        <v>0.13900293255131949</v>
      </c>
      <c r="ES38" s="106">
        <f t="shared" si="369"/>
        <v>4.7419148154804634E-3</v>
      </c>
      <c r="ET38" s="165">
        <f t="shared" si="369"/>
        <v>6.1851673460756866E-2</v>
      </c>
      <c r="EU38" s="165">
        <f t="shared" si="369"/>
        <v>0.11850329292336097</v>
      </c>
      <c r="EV38" s="165">
        <f t="shared" si="369"/>
        <v>0.31968017619036204</v>
      </c>
      <c r="EW38" s="106">
        <f t="shared" si="369"/>
        <v>4.4140748579096552E-3</v>
      </c>
      <c r="EX38" s="168"/>
      <c r="EY38" s="106">
        <f t="shared" si="369"/>
        <v>1.3860390216029097E-3</v>
      </c>
      <c r="EZ38" s="165">
        <f t="shared" si="369"/>
        <v>0.10463378176382652</v>
      </c>
      <c r="FA38" s="165">
        <f t="shared" si="369"/>
        <v>0.55888223552894167</v>
      </c>
      <c r="FB38" s="106">
        <f t="shared" si="369"/>
        <v>1.3807208327135027E-3</v>
      </c>
      <c r="FC38" s="165">
        <f t="shared" si="369"/>
        <v>1.9955327557006557E-2</v>
      </c>
      <c r="FD38" s="165">
        <f t="shared" si="369"/>
        <v>0.11516159290526139</v>
      </c>
      <c r="FE38" s="165">
        <f t="shared" si="369"/>
        <v>0.13918634556932397</v>
      </c>
      <c r="FF38" s="106">
        <f t="shared" si="369"/>
        <v>1.2731745696936397E-3</v>
      </c>
      <c r="FG38" s="168"/>
      <c r="FH38" s="106">
        <f t="shared" si="369"/>
        <v>1.3305845597053686E-2</v>
      </c>
      <c r="FI38" s="165">
        <f t="shared" si="369"/>
        <v>0.11600607650876957</v>
      </c>
      <c r="FJ38" s="165">
        <f t="shared" ref="FJ38:HU38" si="370">FJ34/FJ9</f>
        <v>0.61135371179039333</v>
      </c>
      <c r="FK38" s="106">
        <f t="shared" si="370"/>
        <v>1.3258609443431281E-2</v>
      </c>
      <c r="FL38" s="165">
        <f t="shared" si="370"/>
        <v>1.1806747926538691E-2</v>
      </c>
      <c r="FM38" s="165">
        <f t="shared" si="370"/>
        <v>0.12035149043596458</v>
      </c>
      <c r="FN38" s="165">
        <f t="shared" si="370"/>
        <v>0.12606527005842963</v>
      </c>
      <c r="FO38" s="106">
        <f t="shared" si="370"/>
        <v>1.2154214429760276E-2</v>
      </c>
      <c r="FP38" s="168"/>
      <c r="FQ38" s="106">
        <f t="shared" si="370"/>
        <v>-2.4525852591885298E-2</v>
      </c>
      <c r="FR38" s="165">
        <f t="shared" si="370"/>
        <v>8.2392776523702069E-2</v>
      </c>
      <c r="FS38" s="165">
        <f t="shared" si="370"/>
        <v>0.44175491679273848</v>
      </c>
      <c r="FT38" s="106">
        <f t="shared" si="370"/>
        <v>-2.4440961406512286E-2</v>
      </c>
      <c r="FU38" s="165">
        <f t="shared" si="370"/>
        <v>-5.354963058143257E-2</v>
      </c>
      <c r="FV38" s="165">
        <f t="shared" si="370"/>
        <v>0.14188896117978739</v>
      </c>
      <c r="FW38" s="165">
        <f t="shared" si="370"/>
        <v>-0.16079412839908891</v>
      </c>
      <c r="FX38" s="106">
        <f t="shared" si="370"/>
        <v>-2.2564487381843263E-2</v>
      </c>
      <c r="FY38" s="168"/>
      <c r="FZ38" s="125">
        <f t="shared" si="370"/>
        <v>-1.1054105698505226E-2</v>
      </c>
      <c r="GA38" s="125">
        <f t="shared" si="370"/>
        <v>-6.3745700275670378E-2</v>
      </c>
      <c r="GB38" s="133">
        <f t="shared" si="370"/>
        <v>-0.38028440898269111</v>
      </c>
      <c r="GC38" s="106">
        <f t="shared" si="370"/>
        <v>-9.4914979957274413E-3</v>
      </c>
      <c r="GD38" s="133">
        <f t="shared" si="370"/>
        <v>-1.0064732976471999E-2</v>
      </c>
      <c r="GE38" s="133">
        <f t="shared" si="370"/>
        <v>0.10927868497891217</v>
      </c>
      <c r="GF38" s="133">
        <f t="shared" si="370"/>
        <v>7.8961899503036947E-2</v>
      </c>
      <c r="GG38" s="133">
        <f t="shared" si="370"/>
        <v>-0.77982635075056228</v>
      </c>
      <c r="GH38" s="106">
        <f t="shared" si="370"/>
        <v>-8.7620561265402894E-3</v>
      </c>
      <c r="GI38" s="168"/>
      <c r="GJ38" s="125">
        <f t="shared" si="370"/>
        <v>9.1435110894719212E-3</v>
      </c>
      <c r="GK38" s="125">
        <f t="shared" si="370"/>
        <v>9.4261180604944886E-2</v>
      </c>
      <c r="GL38" s="150">
        <f t="shared" si="370"/>
        <v>-1.8086166106337938</v>
      </c>
      <c r="GM38" s="106">
        <f t="shared" si="370"/>
        <v>7.9098141691378542E-3</v>
      </c>
      <c r="GN38" s="150">
        <f t="shared" si="370"/>
        <v>0.10005320013595585</v>
      </c>
      <c r="GO38" s="150">
        <f t="shared" si="370"/>
        <v>0.11958774435669092</v>
      </c>
      <c r="GP38" s="150">
        <f t="shared" si="370"/>
        <v>-0.11644444444444446</v>
      </c>
      <c r="GQ38" s="150">
        <f t="shared" si="370"/>
        <v>0.53999295278365056</v>
      </c>
      <c r="GR38" s="106">
        <f t="shared" si="370"/>
        <v>7.2885169512147538E-3</v>
      </c>
      <c r="GS38" s="168"/>
      <c r="GT38" s="125">
        <f t="shared" si="370"/>
        <v>3.878698815904893E-3</v>
      </c>
      <c r="GU38" s="157">
        <f t="shared" si="370"/>
        <v>-2.2479023155004634E-3</v>
      </c>
      <c r="GV38" s="106">
        <f t="shared" si="370"/>
        <v>3.3501008978445612E-3</v>
      </c>
      <c r="GW38" s="157">
        <f t="shared" si="370"/>
        <v>5.3505789773413637E-2</v>
      </c>
      <c r="GX38" s="157">
        <f t="shared" si="370"/>
        <v>0.10972222222222223</v>
      </c>
      <c r="GY38" s="157">
        <f t="shared" si="370"/>
        <v>-3.166986564299426E-2</v>
      </c>
      <c r="GZ38" s="157">
        <f t="shared" si="370"/>
        <v>0.22011063526052815</v>
      </c>
      <c r="HA38" s="106">
        <f t="shared" si="370"/>
        <v>3.1110767095645499E-3</v>
      </c>
      <c r="HB38" s="168"/>
      <c r="HC38" s="125">
        <f t="shared" si="370"/>
        <v>1.104535107057715E-2</v>
      </c>
      <c r="HD38" s="157">
        <f t="shared" si="370"/>
        <v>2.9189609645262297E-2</v>
      </c>
      <c r="HE38" s="106">
        <f t="shared" si="370"/>
        <v>9.3958962210079749E-3</v>
      </c>
      <c r="HF38" s="157">
        <f t="shared" si="370"/>
        <v>3.9519913830687446E-2</v>
      </c>
      <c r="HG38" s="157">
        <f t="shared" si="370"/>
        <v>9.4528932921057546E-2</v>
      </c>
      <c r="HH38" s="157">
        <f t="shared" si="370"/>
        <v>1.0452333753829549E-2</v>
      </c>
      <c r="HI38" s="157">
        <f t="shared" si="370"/>
        <v>0.38491189427312783</v>
      </c>
      <c r="HJ38" s="106">
        <f t="shared" si="370"/>
        <v>8.6825846207733044E-3</v>
      </c>
      <c r="HK38" s="168"/>
      <c r="HL38" s="125">
        <f t="shared" si="370"/>
        <v>1.5426190828975391E-2</v>
      </c>
      <c r="HM38" s="157">
        <f t="shared" si="370"/>
        <v>-5.5559110821517916E-3</v>
      </c>
      <c r="HN38" s="106">
        <f t="shared" si="370"/>
        <v>1.3660164934336777E-2</v>
      </c>
      <c r="HO38" s="157">
        <f t="shared" si="370"/>
        <v>4.835038232479489E-2</v>
      </c>
      <c r="HP38" s="157">
        <f t="shared" si="370"/>
        <v>0.10746231312941763</v>
      </c>
      <c r="HQ38" s="157">
        <f t="shared" si="370"/>
        <v>7.3001355013550095E-2</v>
      </c>
      <c r="HR38" s="157">
        <f t="shared" si="370"/>
        <v>0.18594717112719025</v>
      </c>
      <c r="HS38" s="106">
        <f t="shared" si="370"/>
        <v>1.2845783577766053E-2</v>
      </c>
      <c r="HT38" s="168"/>
      <c r="HU38" s="125">
        <f t="shared" si="370"/>
        <v>2.2461825398909098E-2</v>
      </c>
      <c r="HV38" s="157">
        <f t="shared" ref="HV38:IT38" si="371">HV34/HV9</f>
        <v>-1.7122750104646225E-2</v>
      </c>
      <c r="HW38" s="106">
        <f t="shared" si="371"/>
        <v>2.0907572761050548E-2</v>
      </c>
      <c r="HX38" s="157">
        <f t="shared" si="371"/>
        <v>0.162691950325204</v>
      </c>
      <c r="HY38" s="157">
        <f t="shared" si="371"/>
        <v>0.10752468505277496</v>
      </c>
      <c r="HZ38" s="157">
        <f t="shared" si="371"/>
        <v>1.4726649182973483E-2</v>
      </c>
      <c r="IA38" s="157">
        <f t="shared" si="371"/>
        <v>0.61242679827630642</v>
      </c>
      <c r="IB38" s="106">
        <f t="shared" si="371"/>
        <v>1.9290176942150225E-2</v>
      </c>
      <c r="IC38" s="168"/>
      <c r="ID38" s="106">
        <f t="shared" si="371"/>
        <v>1.6107895432971284E-2</v>
      </c>
      <c r="IE38" s="165">
        <f t="shared" si="371"/>
        <v>8.3237603414659883E-2</v>
      </c>
      <c r="IF38" s="165">
        <f t="shared" si="371"/>
        <v>0.12000583260425773</v>
      </c>
      <c r="IG38" s="165">
        <f t="shared" si="371"/>
        <v>8.5163007318695999E-2</v>
      </c>
      <c r="IH38" s="165">
        <f t="shared" si="371"/>
        <v>0.3711413409073922</v>
      </c>
      <c r="II38" s="106">
        <f t="shared" si="371"/>
        <v>1.4808795063610701E-2</v>
      </c>
      <c r="IJ38" s="168"/>
      <c r="IK38" s="106">
        <f t="shared" si="371"/>
        <v>1.0992414962781425E-2</v>
      </c>
      <c r="IL38" s="165">
        <f t="shared" si="371"/>
        <v>6.3309833344113192E-2</v>
      </c>
      <c r="IM38" s="165">
        <f t="shared" si="371"/>
        <v>9.0085556114745821E-2</v>
      </c>
      <c r="IN38" s="165">
        <f t="shared" si="371"/>
        <v>1.1217183770882985E-2</v>
      </c>
      <c r="IO38" s="165">
        <f t="shared" si="371"/>
        <v>0.38067186753701632</v>
      </c>
      <c r="IP38" s="106">
        <f t="shared" si="371"/>
        <v>9.9175187182140405E-3</v>
      </c>
      <c r="IQ38" s="1" t="e">
        <f t="shared" si="371"/>
        <v>#DIV/0!</v>
      </c>
      <c r="IR38" s="106">
        <f t="shared" si="371"/>
        <v>-2.7672841486433078E-2</v>
      </c>
      <c r="IS38" s="1" t="e">
        <f t="shared" si="371"/>
        <v>#DIV/0!</v>
      </c>
      <c r="IT38" s="106">
        <f t="shared" si="371"/>
        <v>-2.9367937176786086E-2</v>
      </c>
    </row>
    <row r="40" spans="1:254">
      <c r="A40" s="176"/>
      <c r="B40" s="266"/>
      <c r="C40" s="266"/>
      <c r="D40" s="266"/>
      <c r="E40" s="266"/>
      <c r="F40" s="266"/>
      <c r="G40" s="266"/>
      <c r="H40" s="127"/>
      <c r="I40" s="266"/>
      <c r="K40" s="266"/>
      <c r="L40" s="266"/>
      <c r="M40" s="266"/>
      <c r="N40" s="266"/>
      <c r="O40" s="266"/>
      <c r="P40" s="266"/>
      <c r="Q40" s="127"/>
      <c r="R40" s="266"/>
      <c r="T40" s="266"/>
      <c r="U40" s="266"/>
      <c r="V40" s="266"/>
      <c r="W40" s="266"/>
      <c r="X40" s="266"/>
      <c r="Y40" s="266"/>
      <c r="Z40" s="127"/>
      <c r="AA40" s="266"/>
      <c r="AC40" s="266"/>
      <c r="AD40" s="266"/>
      <c r="AE40" s="266"/>
      <c r="AF40" s="266"/>
      <c r="AG40" s="266"/>
      <c r="AH40" s="266"/>
      <c r="AI40" s="127"/>
      <c r="AJ40" s="266"/>
      <c r="AL40" s="266"/>
      <c r="AM40" s="266"/>
      <c r="AN40" s="266"/>
      <c r="AO40" s="266"/>
      <c r="AP40" s="266"/>
      <c r="AQ40" s="266"/>
      <c r="AR40" s="127"/>
      <c r="AS40" s="266"/>
      <c r="AU40" s="266"/>
      <c r="AV40" s="266"/>
      <c r="AW40" s="266"/>
      <c r="AX40" s="266"/>
      <c r="AY40" s="266"/>
      <c r="AZ40" s="266"/>
      <c r="BA40" s="127"/>
      <c r="BB40" s="266"/>
      <c r="BD40" s="266"/>
      <c r="BE40" s="266"/>
      <c r="BF40" s="266"/>
      <c r="BG40" s="266"/>
      <c r="BH40" s="266"/>
      <c r="BI40" s="266"/>
      <c r="BJ40" s="127"/>
      <c r="BK40" s="266"/>
      <c r="BM40" s="266"/>
      <c r="BN40" s="266"/>
      <c r="BO40" s="266"/>
      <c r="BP40" s="266"/>
      <c r="BQ40" s="266"/>
      <c r="BR40" s="266"/>
      <c r="BS40" s="127"/>
      <c r="BT40" s="266"/>
      <c r="BV40" s="266"/>
      <c r="BW40" s="266"/>
      <c r="BX40" s="266"/>
      <c r="BY40" s="266"/>
      <c r="BZ40" s="266"/>
      <c r="CA40" s="266"/>
      <c r="CB40" s="127"/>
      <c r="CC40" s="266"/>
      <c r="CE40" s="266"/>
      <c r="CF40" s="266"/>
      <c r="CG40" s="266"/>
      <c r="CH40" s="266"/>
      <c r="CI40" s="266"/>
      <c r="CJ40" s="266"/>
      <c r="CK40" s="127"/>
      <c r="CL40" s="266"/>
      <c r="CN40" s="266"/>
      <c r="CO40" s="266"/>
      <c r="CP40" s="266"/>
      <c r="CQ40" s="266"/>
      <c r="CR40" s="266"/>
      <c r="CS40" s="266"/>
      <c r="CT40" s="127"/>
      <c r="CU40" s="266"/>
    </row>
    <row r="41" spans="1:254">
      <c r="B41" s="266"/>
      <c r="C41" s="266"/>
      <c r="D41" s="266"/>
      <c r="E41" s="266"/>
      <c r="F41" s="266"/>
      <c r="G41" s="266"/>
      <c r="H41" s="127"/>
      <c r="I41" s="266"/>
      <c r="K41" s="266"/>
      <c r="L41" s="266"/>
      <c r="M41" s="266"/>
      <c r="N41" s="266"/>
      <c r="O41" s="266"/>
      <c r="P41" s="266"/>
      <c r="Q41" s="127"/>
      <c r="R41" s="266"/>
      <c r="T41" s="266"/>
      <c r="U41" s="266"/>
      <c r="V41" s="266"/>
      <c r="W41" s="266"/>
      <c r="X41" s="266"/>
      <c r="Y41" s="266"/>
      <c r="Z41" s="127"/>
      <c r="AA41" s="266"/>
      <c r="AC41" s="266"/>
      <c r="AD41" s="266"/>
      <c r="AE41" s="266"/>
      <c r="AF41" s="266"/>
      <c r="AG41" s="266"/>
      <c r="AH41" s="266"/>
      <c r="AI41" s="127"/>
      <c r="AJ41" s="266"/>
      <c r="AL41" s="266"/>
      <c r="AM41" s="266"/>
      <c r="AN41" s="266"/>
      <c r="AO41" s="266"/>
      <c r="AP41" s="266"/>
      <c r="AQ41" s="266"/>
      <c r="AR41" s="127"/>
      <c r="AS41" s="266"/>
      <c r="AU41" s="266"/>
      <c r="AV41" s="266"/>
      <c r="AW41" s="266"/>
      <c r="AX41" s="266"/>
      <c r="AY41" s="266"/>
      <c r="AZ41" s="266"/>
      <c r="BA41" s="127"/>
      <c r="BB41" s="266"/>
      <c r="BD41" s="266"/>
      <c r="BE41" s="266"/>
      <c r="BF41" s="266"/>
      <c r="BG41" s="266"/>
      <c r="BH41" s="266"/>
      <c r="BI41" s="266"/>
      <c r="BJ41" s="127"/>
      <c r="BK41" s="266"/>
      <c r="BM41" s="266"/>
      <c r="BN41" s="266"/>
      <c r="BO41" s="266"/>
      <c r="BP41" s="266"/>
      <c r="BQ41" s="266"/>
      <c r="BR41" s="266"/>
      <c r="BS41" s="127"/>
      <c r="BT41" s="266"/>
      <c r="BV41" s="266"/>
      <c r="BW41" s="266"/>
      <c r="BX41" s="266"/>
      <c r="BY41" s="266"/>
      <c r="BZ41" s="266"/>
      <c r="CA41" s="266"/>
      <c r="CB41" s="127"/>
      <c r="CC41" s="266"/>
      <c r="CE41" s="266"/>
      <c r="CF41" s="266"/>
      <c r="CG41" s="266"/>
      <c r="CH41" s="266"/>
      <c r="CI41" s="266"/>
      <c r="CJ41" s="266"/>
      <c r="CK41" s="127"/>
      <c r="CL41" s="266"/>
      <c r="CN41" s="266"/>
      <c r="CO41" s="266"/>
      <c r="CP41" s="266"/>
      <c r="CQ41" s="266"/>
      <c r="CR41" s="266"/>
      <c r="CS41" s="266"/>
      <c r="CT41" s="127"/>
      <c r="CU41" s="266"/>
    </row>
    <row r="42" spans="1:254">
      <c r="B42" s="266"/>
      <c r="C42" s="266"/>
      <c r="D42" s="266"/>
      <c r="E42" s="266"/>
      <c r="F42" s="266"/>
      <c r="G42" s="266"/>
      <c r="H42" s="127"/>
      <c r="I42" s="266"/>
      <c r="K42" s="266"/>
      <c r="L42" s="266"/>
      <c r="M42" s="266"/>
      <c r="N42" s="266"/>
      <c r="O42" s="266"/>
      <c r="P42" s="266"/>
      <c r="Q42" s="127"/>
      <c r="R42" s="266"/>
      <c r="T42" s="266"/>
      <c r="U42" s="266"/>
      <c r="V42" s="266"/>
      <c r="W42" s="266"/>
      <c r="X42" s="266"/>
      <c r="Y42" s="266"/>
      <c r="Z42" s="127"/>
      <c r="AA42" s="266"/>
      <c r="AC42" s="266"/>
      <c r="AD42" s="266"/>
      <c r="AE42" s="266"/>
      <c r="AF42" s="266"/>
      <c r="AG42" s="266"/>
      <c r="AH42" s="266"/>
      <c r="AI42" s="127"/>
      <c r="AJ42" s="266"/>
      <c r="AL42" s="266"/>
      <c r="AM42" s="266"/>
      <c r="AN42" s="266"/>
      <c r="AO42" s="266"/>
      <c r="AP42" s="266"/>
      <c r="AQ42" s="266"/>
      <c r="AR42" s="127"/>
      <c r="AS42" s="266"/>
      <c r="AU42" s="266"/>
      <c r="AV42" s="266"/>
      <c r="AW42" s="266"/>
      <c r="AX42" s="266"/>
      <c r="AY42" s="266"/>
      <c r="AZ42" s="266"/>
      <c r="BA42" s="127"/>
      <c r="BB42" s="266"/>
      <c r="BD42" s="266"/>
      <c r="BE42" s="266"/>
      <c r="BF42" s="266"/>
      <c r="BG42" s="266"/>
      <c r="BH42" s="266"/>
      <c r="BI42" s="266"/>
      <c r="BJ42" s="127"/>
      <c r="BK42" s="266"/>
      <c r="BM42" s="266"/>
      <c r="BN42" s="266"/>
      <c r="BO42" s="266"/>
      <c r="BP42" s="266"/>
      <c r="BQ42" s="266"/>
      <c r="BR42" s="266"/>
      <c r="BS42" s="127"/>
      <c r="BT42" s="266"/>
      <c r="BV42" s="266"/>
      <c r="BW42" s="266"/>
      <c r="BX42" s="266"/>
      <c r="BY42" s="266"/>
      <c r="BZ42" s="266"/>
      <c r="CA42" s="266"/>
      <c r="CB42" s="127"/>
      <c r="CC42" s="266"/>
      <c r="CE42" s="266"/>
      <c r="CF42" s="266"/>
      <c r="CG42" s="266"/>
      <c r="CH42" s="266"/>
      <c r="CI42" s="266"/>
      <c r="CJ42" s="266"/>
      <c r="CK42" s="127"/>
      <c r="CL42" s="266"/>
      <c r="CN42" s="266"/>
      <c r="CO42" s="266"/>
      <c r="CP42" s="266"/>
      <c r="CQ42" s="266"/>
      <c r="CR42" s="266"/>
      <c r="CS42" s="266"/>
      <c r="CT42" s="127"/>
      <c r="CU42" s="266"/>
    </row>
  </sheetData>
  <mergeCells count="1">
    <mergeCell ref="IV3:IW4"/>
  </mergeCells>
  <hyperlinks>
    <hyperlink ref="IV3:IW4" location="Sumário!A1" display="Voltar para Menu"/>
  </hyperlink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H34 BY34 BG34 AX34 AO34 AF34 W34 N34 E34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Plan6"/>
  <dimension ref="A1:AP62"/>
  <sheetViews>
    <sheetView showGridLines="0" topLeftCell="J1" workbookViewId="0">
      <selection activeCell="Y18" sqref="Y18"/>
    </sheetView>
  </sheetViews>
  <sheetFormatPr defaultRowHeight="11.25"/>
  <cols>
    <col min="1" max="1" width="40.7109375" style="13" customWidth="1"/>
    <col min="2" max="15" width="7.85546875" style="137" bestFit="1" customWidth="1"/>
    <col min="16" max="21" width="7.85546875" style="12" bestFit="1" customWidth="1"/>
    <col min="22" max="23" width="7.85546875" style="10" bestFit="1" customWidth="1"/>
    <col min="24" max="25" width="7.28515625" style="10" bestFit="1" customWidth="1"/>
    <col min="26" max="26" width="7.85546875" style="10" bestFit="1" customWidth="1"/>
    <col min="27" max="29" width="7.28515625" style="10" bestFit="1" customWidth="1"/>
    <col min="30" max="30" width="1.85546875" style="10" customWidth="1"/>
    <col min="31" max="34" width="8.140625" style="182" bestFit="1" customWidth="1"/>
    <col min="35" max="38" width="7.85546875" style="182" bestFit="1" customWidth="1"/>
    <col min="39" max="39" width="9.140625" style="182"/>
    <col min="40" max="16384" width="9.140625" style="10"/>
  </cols>
  <sheetData>
    <row r="1" spans="1:42">
      <c r="A1" s="2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1"/>
      <c r="Q1" s="11"/>
      <c r="R1" s="11"/>
      <c r="S1" s="11"/>
      <c r="T1" s="11"/>
      <c r="U1" s="11"/>
    </row>
    <row r="2" spans="1:42" s="18" customFormat="1" ht="11.25" customHeight="1">
      <c r="A2" s="20" t="s">
        <v>28</v>
      </c>
      <c r="B2" s="185" t="s">
        <v>179</v>
      </c>
      <c r="C2" s="185" t="s">
        <v>178</v>
      </c>
      <c r="D2" s="185" t="s">
        <v>177</v>
      </c>
      <c r="E2" s="185" t="s">
        <v>176</v>
      </c>
      <c r="F2" s="185" t="s">
        <v>175</v>
      </c>
      <c r="G2" s="185" t="s">
        <v>173</v>
      </c>
      <c r="H2" s="185" t="s">
        <v>172</v>
      </c>
      <c r="I2" s="185" t="s">
        <v>171</v>
      </c>
      <c r="J2" s="185" t="s">
        <v>170</v>
      </c>
      <c r="K2" s="185" t="s">
        <v>169</v>
      </c>
      <c r="L2" s="185" t="s">
        <v>168</v>
      </c>
      <c r="M2" s="185" t="s">
        <v>167</v>
      </c>
      <c r="N2" s="185" t="s">
        <v>165</v>
      </c>
      <c r="O2" s="185" t="s">
        <v>158</v>
      </c>
      <c r="P2" s="19" t="s">
        <v>132</v>
      </c>
      <c r="Q2" s="19" t="s">
        <v>127</v>
      </c>
      <c r="R2" s="19" t="s">
        <v>126</v>
      </c>
      <c r="S2" s="19" t="s">
        <v>123</v>
      </c>
      <c r="T2" s="19" t="s">
        <v>118</v>
      </c>
      <c r="U2" s="19" t="s">
        <v>117</v>
      </c>
      <c r="V2" s="175" t="s">
        <v>133</v>
      </c>
      <c r="W2" s="175" t="s">
        <v>134</v>
      </c>
      <c r="X2" s="175" t="s">
        <v>135</v>
      </c>
      <c r="Y2" s="175" t="s">
        <v>136</v>
      </c>
      <c r="Z2" s="175" t="s">
        <v>137</v>
      </c>
      <c r="AA2" s="175" t="s">
        <v>138</v>
      </c>
      <c r="AB2" s="175" t="s">
        <v>139</v>
      </c>
      <c r="AC2" s="175" t="s">
        <v>140</v>
      </c>
      <c r="AE2" s="185">
        <v>2016</v>
      </c>
      <c r="AF2" s="185">
        <v>2015</v>
      </c>
      <c r="AG2" s="185">
        <v>2014</v>
      </c>
      <c r="AH2" s="185">
        <v>2013</v>
      </c>
      <c r="AI2" s="185">
        <v>2012</v>
      </c>
      <c r="AJ2" s="185">
        <v>2011</v>
      </c>
      <c r="AK2" s="185">
        <v>2010</v>
      </c>
      <c r="AL2" s="185">
        <v>2009</v>
      </c>
      <c r="AM2" s="185">
        <v>2008</v>
      </c>
      <c r="AO2" s="239" t="s">
        <v>103</v>
      </c>
      <c r="AP2" s="239"/>
    </row>
    <row r="3" spans="1:42" ht="11.25" customHeight="1">
      <c r="A3" s="16" t="s">
        <v>40</v>
      </c>
      <c r="B3" s="201">
        <v>3237.0610000000001</v>
      </c>
      <c r="C3" s="201">
        <v>2557.4690000000001</v>
      </c>
      <c r="D3" s="201">
        <v>2437.8330000000001</v>
      </c>
      <c r="E3" s="201">
        <v>2596.4189999999999</v>
      </c>
      <c r="F3" s="201">
        <v>2824.02</v>
      </c>
      <c r="G3" s="201">
        <v>2299.1</v>
      </c>
      <c r="H3" s="201">
        <v>2312.6959999999999</v>
      </c>
      <c r="I3" s="201">
        <v>2522.5450000000001</v>
      </c>
      <c r="J3" s="201">
        <v>3094.8409999999999</v>
      </c>
      <c r="K3" s="201">
        <v>2665.13</v>
      </c>
      <c r="L3" s="201">
        <v>2619.7260000000001</v>
      </c>
      <c r="M3" s="201">
        <v>2575.4650000000001</v>
      </c>
      <c r="N3" s="201">
        <v>2823.326</v>
      </c>
      <c r="O3" s="201">
        <v>2306.3490000000002</v>
      </c>
      <c r="P3" s="201">
        <v>2096.877</v>
      </c>
      <c r="Q3" s="201">
        <v>2039.077</v>
      </c>
      <c r="R3" s="201">
        <v>2365.2860000000001</v>
      </c>
      <c r="S3" s="25">
        <v>1947.4949999999999</v>
      </c>
      <c r="T3" s="201">
        <v>1887.348</v>
      </c>
      <c r="U3" s="201">
        <v>1913.893</v>
      </c>
      <c r="V3" s="191">
        <v>2038.9190000000001</v>
      </c>
      <c r="W3" s="191">
        <v>1699.721</v>
      </c>
      <c r="X3" s="191">
        <v>1576.6320000000001</v>
      </c>
      <c r="Y3" s="191">
        <v>1532.8389999999999</v>
      </c>
      <c r="Z3" s="191">
        <v>1740.8330000000001</v>
      </c>
      <c r="AA3" s="191">
        <v>1271.799</v>
      </c>
      <c r="AB3" s="191">
        <v>1131.443</v>
      </c>
      <c r="AC3" s="194">
        <v>994.20399999999995</v>
      </c>
      <c r="AE3" s="194">
        <f>SUM(B3:E3)</f>
        <v>10828.782000000001</v>
      </c>
      <c r="AF3" s="194">
        <f>SUM(F3:I3)</f>
        <v>9958.3610000000008</v>
      </c>
      <c r="AG3" s="194">
        <f>SUM(J3:M3)</f>
        <v>10955.162</v>
      </c>
      <c r="AH3" s="194">
        <f>SUM(N3:Q3)</f>
        <v>9265.628999999999</v>
      </c>
      <c r="AI3" s="194">
        <f>SUM(R3:U3)</f>
        <v>8114.0219999999999</v>
      </c>
      <c r="AJ3" s="194">
        <v>6848.1110000000008</v>
      </c>
      <c r="AK3" s="194">
        <v>5138.2789999999995</v>
      </c>
      <c r="AL3" s="194">
        <v>3670.5619999999999</v>
      </c>
      <c r="AM3" s="194">
        <v>3036.942</v>
      </c>
      <c r="AO3" s="239"/>
      <c r="AP3" s="239"/>
    </row>
    <row r="4" spans="1:42">
      <c r="A4" s="16" t="s">
        <v>39</v>
      </c>
      <c r="B4" s="201">
        <v>142.59</v>
      </c>
      <c r="C4" s="201">
        <v>124.33</v>
      </c>
      <c r="D4" s="201">
        <v>112.041</v>
      </c>
      <c r="E4" s="201">
        <v>115.80500000000001</v>
      </c>
      <c r="F4" s="201">
        <v>132.16800000000001</v>
      </c>
      <c r="G4" s="201">
        <v>120.90300000000001</v>
      </c>
      <c r="H4" s="201">
        <v>121.622</v>
      </c>
      <c r="I4" s="201">
        <v>122.20699999999999</v>
      </c>
      <c r="J4" s="201">
        <v>142.851</v>
      </c>
      <c r="K4" s="201">
        <v>126.83799999999999</v>
      </c>
      <c r="L4" s="201">
        <v>128.434</v>
      </c>
      <c r="M4" s="201">
        <v>115.459</v>
      </c>
      <c r="N4" s="201">
        <v>117.89100000000001</v>
      </c>
      <c r="O4" s="201">
        <v>105.904</v>
      </c>
      <c r="P4" s="201">
        <v>87.676000000000002</v>
      </c>
      <c r="Q4" s="201">
        <v>84.606999999999999</v>
      </c>
      <c r="R4" s="201">
        <v>84.307000000000002</v>
      </c>
      <c r="S4" s="201">
        <v>80.361999999999995</v>
      </c>
      <c r="T4" s="201">
        <v>77.798000000000002</v>
      </c>
      <c r="U4" s="201">
        <v>71.805000000000007</v>
      </c>
      <c r="V4" s="191">
        <v>81.543999999999997</v>
      </c>
      <c r="W4" s="191">
        <v>65.691000000000003</v>
      </c>
      <c r="X4" s="191">
        <v>62.11</v>
      </c>
      <c r="Y4" s="191">
        <v>55.307000000000002</v>
      </c>
      <c r="Z4" s="191">
        <v>60.268000000000001</v>
      </c>
      <c r="AA4" s="191">
        <v>49.506</v>
      </c>
      <c r="AB4" s="191">
        <v>43.959000000000003</v>
      </c>
      <c r="AC4" s="194">
        <v>32.383000000000003</v>
      </c>
      <c r="AE4" s="194">
        <f>SUM(B4:E4)</f>
        <v>494.76600000000002</v>
      </c>
      <c r="AF4" s="194">
        <f>SUM(F4:I4)</f>
        <v>496.90000000000003</v>
      </c>
      <c r="AG4" s="194">
        <f>SUM(J4:M4)</f>
        <v>513.58199999999988</v>
      </c>
      <c r="AH4" s="194">
        <f>SUM(N4:Q4)</f>
        <v>396.07799999999997</v>
      </c>
      <c r="AI4" s="194">
        <f>SUM(R4:U4)</f>
        <v>314.27199999999999</v>
      </c>
      <c r="AJ4" s="194">
        <v>264.65200000000004</v>
      </c>
      <c r="AK4" s="194">
        <v>186.11600000000001</v>
      </c>
      <c r="AL4" s="194">
        <v>158.15899999999999</v>
      </c>
      <c r="AM4" s="194">
        <v>160.95699999999999</v>
      </c>
    </row>
    <row r="5" spans="1:42">
      <c r="A5" s="17" t="s">
        <v>16</v>
      </c>
      <c r="B5" s="192">
        <f>B3+B4</f>
        <v>3379.6510000000003</v>
      </c>
      <c r="C5" s="192">
        <f>C3+C4</f>
        <v>2681.799</v>
      </c>
      <c r="D5" s="192">
        <f>D3+D4</f>
        <v>2549.8740000000003</v>
      </c>
      <c r="E5" s="192">
        <f>E3+E4</f>
        <v>2712.2239999999997</v>
      </c>
      <c r="F5" s="192">
        <f>F3+F4</f>
        <v>2956.1880000000001</v>
      </c>
      <c r="G5" s="192">
        <f t="shared" ref="G5:M5" si="0">G3+G4</f>
        <v>2420.0029999999997</v>
      </c>
      <c r="H5" s="192">
        <f t="shared" si="0"/>
        <v>2434.3179999999998</v>
      </c>
      <c r="I5" s="192">
        <f t="shared" si="0"/>
        <v>2644.752</v>
      </c>
      <c r="J5" s="192">
        <f t="shared" si="0"/>
        <v>3237.692</v>
      </c>
      <c r="K5" s="192">
        <f t="shared" si="0"/>
        <v>2791.9680000000003</v>
      </c>
      <c r="L5" s="192">
        <f t="shared" si="0"/>
        <v>2748.1600000000003</v>
      </c>
      <c r="M5" s="192">
        <f t="shared" si="0"/>
        <v>2690.924</v>
      </c>
      <c r="N5" s="192">
        <f t="shared" ref="N5:AC5" si="1">N3+N4</f>
        <v>2941.2170000000001</v>
      </c>
      <c r="O5" s="192">
        <f t="shared" si="1"/>
        <v>2412.2530000000002</v>
      </c>
      <c r="P5" s="192">
        <f t="shared" si="1"/>
        <v>2184.5529999999999</v>
      </c>
      <c r="Q5" s="192">
        <f t="shared" si="1"/>
        <v>2123.6840000000002</v>
      </c>
      <c r="R5" s="192">
        <f t="shared" si="1"/>
        <v>2449.5929999999998</v>
      </c>
      <c r="S5" s="192">
        <f t="shared" si="1"/>
        <v>2027.857</v>
      </c>
      <c r="T5" s="192">
        <f t="shared" si="1"/>
        <v>1965.146</v>
      </c>
      <c r="U5" s="192">
        <f t="shared" si="1"/>
        <v>1985.6980000000001</v>
      </c>
      <c r="V5" s="192">
        <f t="shared" si="1"/>
        <v>2120.4630000000002</v>
      </c>
      <c r="W5" s="192">
        <f t="shared" si="1"/>
        <v>1765.412</v>
      </c>
      <c r="X5" s="192">
        <f t="shared" si="1"/>
        <v>1638.742</v>
      </c>
      <c r="Y5" s="192">
        <f t="shared" si="1"/>
        <v>1588.146</v>
      </c>
      <c r="Z5" s="192">
        <f t="shared" si="1"/>
        <v>1801.1010000000001</v>
      </c>
      <c r="AA5" s="192">
        <f t="shared" si="1"/>
        <v>1321.3050000000001</v>
      </c>
      <c r="AB5" s="192">
        <f t="shared" si="1"/>
        <v>1175.402</v>
      </c>
      <c r="AC5" s="192">
        <f t="shared" si="1"/>
        <v>1026.587</v>
      </c>
      <c r="AE5" s="192">
        <f t="shared" ref="AE5:AF5" si="2">AE3+AE4</f>
        <v>11323.548000000001</v>
      </c>
      <c r="AF5" s="192">
        <f t="shared" si="2"/>
        <v>10455.261</v>
      </c>
      <c r="AG5" s="192">
        <f t="shared" ref="AG5:AH5" si="3">AG3+AG4</f>
        <v>11468.744000000001</v>
      </c>
      <c r="AH5" s="192">
        <f t="shared" si="3"/>
        <v>9661.7069999999985</v>
      </c>
      <c r="AI5" s="192">
        <f t="shared" ref="AI5" si="4">AI3+AI4</f>
        <v>8428.2939999999999</v>
      </c>
      <c r="AJ5" s="192">
        <f t="shared" ref="AJ5" si="5">AJ3+AJ4</f>
        <v>7112.7630000000008</v>
      </c>
      <c r="AK5" s="192">
        <f t="shared" ref="AK5" si="6">AK3+AK4</f>
        <v>5324.3949999999995</v>
      </c>
      <c r="AL5" s="192">
        <f t="shared" ref="AL5" si="7">AL3+AL4</f>
        <v>3828.721</v>
      </c>
      <c r="AM5" s="192">
        <f t="shared" ref="AM5" si="8">AM3+AM4</f>
        <v>3197.8989999999999</v>
      </c>
    </row>
    <row r="6" spans="1:42" s="167" customFormat="1">
      <c r="A6" s="174" t="s">
        <v>143</v>
      </c>
      <c r="B6" s="202">
        <v>196.87100000000001</v>
      </c>
      <c r="C6" s="202">
        <v>194.86600000000001</v>
      </c>
      <c r="D6" s="202">
        <v>196.53700000000001</v>
      </c>
      <c r="E6" s="202">
        <v>192.976</v>
      </c>
      <c r="F6" s="202">
        <v>212.624</v>
      </c>
      <c r="G6" s="202">
        <v>214.32599999999999</v>
      </c>
      <c r="H6" s="202">
        <v>220.59700000000001</v>
      </c>
      <c r="I6" s="202">
        <v>212.726</v>
      </c>
      <c r="J6" s="202">
        <v>213.53</v>
      </c>
      <c r="K6" s="202">
        <v>206.51400000000001</v>
      </c>
      <c r="L6" s="202">
        <v>204.01900000000001</v>
      </c>
      <c r="M6" s="202">
        <v>195.05600000000001</v>
      </c>
      <c r="N6" s="202">
        <v>186.51599999999999</v>
      </c>
      <c r="O6" s="202">
        <v>183.33799999999999</v>
      </c>
      <c r="P6" s="202">
        <v>174.51</v>
      </c>
      <c r="Q6" s="205">
        <v>168.739</v>
      </c>
      <c r="R6" s="195">
        <v>170.24600000000001</v>
      </c>
      <c r="S6" s="195">
        <v>162.964</v>
      </c>
      <c r="T6" s="195">
        <v>164.821</v>
      </c>
      <c r="U6" s="195">
        <v>155.65</v>
      </c>
      <c r="V6" s="191">
        <v>160.66</v>
      </c>
      <c r="W6" s="191">
        <v>135.33799999999999</v>
      </c>
      <c r="X6" s="191">
        <v>115.89400000000001</v>
      </c>
      <c r="Y6" s="191">
        <v>116.979</v>
      </c>
      <c r="Z6" s="191">
        <v>107.631</v>
      </c>
      <c r="AA6" s="191">
        <v>100.09099999999999</v>
      </c>
      <c r="AB6" s="191">
        <v>94.885000000000005</v>
      </c>
      <c r="AC6" s="194">
        <v>92.766000000000005</v>
      </c>
      <c r="AE6" s="194">
        <f>SUM(B6:E6)</f>
        <v>781.25</v>
      </c>
      <c r="AF6" s="194">
        <f>SUM(F6:I6)</f>
        <v>860.27300000000002</v>
      </c>
      <c r="AG6" s="194">
        <f>SUM(J6:M6)</f>
        <v>819.11900000000003</v>
      </c>
      <c r="AH6" s="194">
        <f t="shared" ref="AH6:AH9" si="9">SUM(N6:Q6)</f>
        <v>713.10300000000007</v>
      </c>
      <c r="AI6" s="194">
        <f>SUM(R6:U6)</f>
        <v>653.68100000000004</v>
      </c>
      <c r="AJ6" s="194">
        <v>528.87099999999998</v>
      </c>
      <c r="AK6" s="194">
        <v>395.37299999999999</v>
      </c>
      <c r="AL6" s="194">
        <v>315.39999999999998</v>
      </c>
      <c r="AM6" s="194">
        <v>230.7</v>
      </c>
    </row>
    <row r="7" spans="1:42" s="167" customFormat="1">
      <c r="A7" s="174" t="s">
        <v>144</v>
      </c>
      <c r="B7" s="202">
        <v>46.823999999999998</v>
      </c>
      <c r="C7" s="202">
        <v>42.975999999999999</v>
      </c>
      <c r="D7" s="202">
        <v>44.427</v>
      </c>
      <c r="E7" s="202">
        <v>48.223999999999997</v>
      </c>
      <c r="F7" s="202">
        <v>39.61</v>
      </c>
      <c r="G7" s="202">
        <v>49.831000000000003</v>
      </c>
      <c r="H7" s="202">
        <v>55.384999999999998</v>
      </c>
      <c r="I7" s="202">
        <v>46.97</v>
      </c>
      <c r="J7" s="202">
        <v>47.944000000000003</v>
      </c>
      <c r="K7" s="202">
        <v>46.554000000000002</v>
      </c>
      <c r="L7" s="202">
        <v>40.014000000000003</v>
      </c>
      <c r="M7" s="202">
        <v>30.797999999999998</v>
      </c>
      <c r="N7" s="202">
        <v>35.539000000000001</v>
      </c>
      <c r="O7" s="202">
        <v>28.05</v>
      </c>
      <c r="P7" s="202">
        <v>24.111999999999998</v>
      </c>
      <c r="Q7" s="205">
        <v>21.193999999999999</v>
      </c>
      <c r="R7" s="201">
        <v>23.838999999999999</v>
      </c>
      <c r="S7" s="201">
        <v>23.454000000000001</v>
      </c>
      <c r="T7" s="201">
        <v>20.597999999999999</v>
      </c>
      <c r="U7" s="201">
        <v>18.443999999999999</v>
      </c>
      <c r="V7" s="191">
        <v>18.494</v>
      </c>
      <c r="W7" s="191">
        <v>17.853000000000002</v>
      </c>
      <c r="X7" s="191">
        <v>16.559999999999999</v>
      </c>
      <c r="Y7" s="191">
        <v>15.847</v>
      </c>
      <c r="Z7" s="191">
        <v>15.987</v>
      </c>
      <c r="AA7" s="191">
        <v>14.685</v>
      </c>
      <c r="AB7" s="191">
        <v>13.715999999999999</v>
      </c>
      <c r="AC7" s="194">
        <v>13.909000000000001</v>
      </c>
      <c r="AE7" s="194">
        <f>SUM(B7:E7)</f>
        <v>182.45099999999999</v>
      </c>
      <c r="AF7" s="194">
        <f>SUM(F7:I7)</f>
        <v>191.79599999999999</v>
      </c>
      <c r="AG7" s="194">
        <f>SUM(J7:M7)</f>
        <v>165.31</v>
      </c>
      <c r="AH7" s="194">
        <f t="shared" si="9"/>
        <v>108.895</v>
      </c>
      <c r="AI7" s="194">
        <f>SUM(R7:U7)</f>
        <v>86.334999999999994</v>
      </c>
      <c r="AJ7" s="194">
        <v>68.753999999999991</v>
      </c>
      <c r="AK7" s="194">
        <v>58.296999999999997</v>
      </c>
      <c r="AL7" s="194">
        <v>55.6</v>
      </c>
      <c r="AM7" s="194">
        <v>39.9</v>
      </c>
    </row>
    <row r="8" spans="1:42">
      <c r="A8" s="16" t="s">
        <v>38</v>
      </c>
      <c r="B8" s="201">
        <v>15.853</v>
      </c>
      <c r="C8" s="201">
        <v>14.750999999999999</v>
      </c>
      <c r="D8" s="201">
        <v>13.891999999999999</v>
      </c>
      <c r="E8" s="201">
        <v>13.566000000000001</v>
      </c>
      <c r="F8" s="201">
        <v>13.942</v>
      </c>
      <c r="G8" s="201">
        <v>13.167</v>
      </c>
      <c r="H8" s="201">
        <v>12.609</v>
      </c>
      <c r="I8" s="201">
        <v>11.86</v>
      </c>
      <c r="J8" s="201">
        <v>11.891</v>
      </c>
      <c r="K8" s="201">
        <v>11.363</v>
      </c>
      <c r="L8" s="201">
        <v>10.198</v>
      </c>
      <c r="M8" s="201">
        <v>9.8819999999999997</v>
      </c>
      <c r="N8" s="201">
        <v>9.7870000000000008</v>
      </c>
      <c r="O8" s="201">
        <v>9.81</v>
      </c>
      <c r="P8" s="201">
        <v>9.6080000000000005</v>
      </c>
      <c r="Q8" s="201">
        <v>9.2579999999999991</v>
      </c>
      <c r="R8" s="201">
        <v>9.2319999999999993</v>
      </c>
      <c r="S8" s="201">
        <v>8.7929999999999993</v>
      </c>
      <c r="T8" s="195">
        <v>7.9450000000000003</v>
      </c>
      <c r="U8" s="201">
        <v>7.7430000000000003</v>
      </c>
      <c r="V8" s="191">
        <v>7.8460000000000001</v>
      </c>
      <c r="W8" s="191">
        <v>7.2110000000000003</v>
      </c>
      <c r="X8" s="191">
        <v>6.7169999999999996</v>
      </c>
      <c r="Y8" s="191">
        <v>5.9640000000000004</v>
      </c>
      <c r="Z8" s="191">
        <v>6.3639999999999999</v>
      </c>
      <c r="AA8" s="191">
        <v>5.319</v>
      </c>
      <c r="AB8" s="191">
        <v>4.8810000000000002</v>
      </c>
      <c r="AC8" s="194">
        <v>4.5129999999999999</v>
      </c>
      <c r="AE8" s="194">
        <f>SUM(B8:E8)</f>
        <v>58.061999999999998</v>
      </c>
      <c r="AF8" s="194">
        <f>SUM(F8:I8)</f>
        <v>51.578000000000003</v>
      </c>
      <c r="AG8" s="194">
        <f>SUM(J8:M8)</f>
        <v>43.333999999999996</v>
      </c>
      <c r="AH8" s="194">
        <f t="shared" si="9"/>
        <v>38.463000000000001</v>
      </c>
      <c r="AI8" s="194">
        <f>SUM(R8:U8)</f>
        <v>33.713000000000001</v>
      </c>
      <c r="AJ8" s="194">
        <v>27.738</v>
      </c>
      <c r="AK8" s="194">
        <v>21.076999999999998</v>
      </c>
      <c r="AL8" s="194">
        <v>20.7</v>
      </c>
      <c r="AM8" s="194">
        <v>20.2</v>
      </c>
    </row>
    <row r="9" spans="1:42">
      <c r="A9" s="16" t="s">
        <v>14</v>
      </c>
      <c r="B9" s="201">
        <v>-76.361000000000004</v>
      </c>
      <c r="C9" s="201">
        <v>-64.5</v>
      </c>
      <c r="D9" s="201">
        <v>-61.249000000000002</v>
      </c>
      <c r="E9" s="201">
        <v>-64.024000000000001</v>
      </c>
      <c r="F9" s="201">
        <v>-74.897000000000006</v>
      </c>
      <c r="G9" s="201">
        <v>-65.934000000000012</v>
      </c>
      <c r="H9" s="201">
        <v>-67.564999999999998</v>
      </c>
      <c r="I9" s="201">
        <v>-64.22399999999999</v>
      </c>
      <c r="J9" s="201">
        <v>-76.2</v>
      </c>
      <c r="K9" s="201">
        <v>-66.150999999999996</v>
      </c>
      <c r="L9" s="201">
        <v>-67.374000000000009</v>
      </c>
      <c r="M9" s="201">
        <v>-59.03</v>
      </c>
      <c r="N9" s="201">
        <v>-62.098999999999997</v>
      </c>
      <c r="O9" s="201">
        <v>-52.761000000000003</v>
      </c>
      <c r="P9" s="25">
        <v>-44.2</v>
      </c>
      <c r="Q9" s="201">
        <v>-43.564</v>
      </c>
      <c r="R9" s="201">
        <v>-43.478000000000002</v>
      </c>
      <c r="S9" s="201">
        <v>-44.273000000000003</v>
      </c>
      <c r="T9" s="201">
        <v>-36.459000000000003</v>
      </c>
      <c r="U9" s="201">
        <v>-36.883000000000003</v>
      </c>
      <c r="V9" s="191">
        <v>-38.238</v>
      </c>
      <c r="W9" s="191">
        <v>-34.055999999999997</v>
      </c>
      <c r="X9" s="191">
        <v>-33.624000000000002</v>
      </c>
      <c r="Y9" s="191">
        <v>-30.872</v>
      </c>
      <c r="Z9" s="191">
        <v>-34.412999999999997</v>
      </c>
      <c r="AA9" s="191">
        <v>-27.151</v>
      </c>
      <c r="AB9" s="191">
        <v>-26.757999999999999</v>
      </c>
      <c r="AC9" s="194">
        <v>-18.843</v>
      </c>
      <c r="AE9" s="194">
        <f>SUM(B9:E9)</f>
        <v>-266.13400000000001</v>
      </c>
      <c r="AF9" s="194">
        <f>SUM(F9:I9)</f>
        <v>-272.62</v>
      </c>
      <c r="AG9" s="194">
        <f>SUM(J9:M9)</f>
        <v>-268.755</v>
      </c>
      <c r="AH9" s="194">
        <f t="shared" si="9"/>
        <v>-202.624</v>
      </c>
      <c r="AI9" s="194">
        <f>SUM(R9:U9)</f>
        <v>-161.09300000000002</v>
      </c>
      <c r="AJ9" s="194">
        <v>-136.79000000000002</v>
      </c>
      <c r="AK9" s="194">
        <v>-107.16499999999999</v>
      </c>
      <c r="AL9" s="194">
        <v>-90.798000000000002</v>
      </c>
      <c r="AM9" s="194">
        <v>-75.400000000000006</v>
      </c>
    </row>
    <row r="10" spans="1:42" s="14" customFormat="1">
      <c r="A10" s="15" t="s">
        <v>37</v>
      </c>
      <c r="B10" s="190">
        <f t="shared" ref="B10" si="10">B5+B6+B7+B8+B9</f>
        <v>3562.8380000000006</v>
      </c>
      <c r="C10" s="190">
        <f t="shared" ref="C10:D10" si="11">C5+C6+C7+C8+C9</f>
        <v>2869.8920000000003</v>
      </c>
      <c r="D10" s="190">
        <f t="shared" si="11"/>
        <v>2743.4810000000002</v>
      </c>
      <c r="E10" s="190">
        <f t="shared" ref="E10:F10" si="12">E5+E6+E7+E8+E9</f>
        <v>2902.9659999999999</v>
      </c>
      <c r="F10" s="190">
        <f t="shared" si="12"/>
        <v>3147.4670000000001</v>
      </c>
      <c r="G10" s="190">
        <f t="shared" ref="G10:M10" si="13">G5+G6+G7+G8+G9</f>
        <v>2631.3929999999996</v>
      </c>
      <c r="H10" s="190">
        <f t="shared" si="13"/>
        <v>2655.3440000000001</v>
      </c>
      <c r="I10" s="190">
        <f t="shared" si="13"/>
        <v>2852.0839999999998</v>
      </c>
      <c r="J10" s="190">
        <f t="shared" si="13"/>
        <v>3434.8570000000004</v>
      </c>
      <c r="K10" s="190">
        <f t="shared" si="13"/>
        <v>2990.2480000000005</v>
      </c>
      <c r="L10" s="190">
        <f t="shared" si="13"/>
        <v>2935.0170000000003</v>
      </c>
      <c r="M10" s="190">
        <f t="shared" si="13"/>
        <v>2867.6299999999997</v>
      </c>
      <c r="N10" s="190">
        <f t="shared" ref="N10:AB10" si="14">N5+N6+N7+N8+N9</f>
        <v>3110.96</v>
      </c>
      <c r="O10" s="190">
        <f t="shared" si="14"/>
        <v>2580.6900000000005</v>
      </c>
      <c r="P10" s="190">
        <f t="shared" si="14"/>
        <v>2348.5830000000005</v>
      </c>
      <c r="Q10" s="190">
        <f t="shared" si="14"/>
        <v>2279.3110000000001</v>
      </c>
      <c r="R10" s="190">
        <f t="shared" si="14"/>
        <v>2609.4319999999998</v>
      </c>
      <c r="S10" s="190">
        <f t="shared" si="14"/>
        <v>2178.7950000000001</v>
      </c>
      <c r="T10" s="190">
        <f t="shared" si="14"/>
        <v>2122.0510000000004</v>
      </c>
      <c r="U10" s="190">
        <f t="shared" si="14"/>
        <v>2130.652</v>
      </c>
      <c r="V10" s="190">
        <f t="shared" si="14"/>
        <v>2269.2250000000004</v>
      </c>
      <c r="W10" s="190">
        <f t="shared" si="14"/>
        <v>1891.758</v>
      </c>
      <c r="X10" s="190">
        <f t="shared" si="14"/>
        <v>1744.289</v>
      </c>
      <c r="Y10" s="190">
        <f t="shared" si="14"/>
        <v>1696.0639999999999</v>
      </c>
      <c r="Z10" s="190">
        <f t="shared" si="14"/>
        <v>1896.6700000000003</v>
      </c>
      <c r="AA10" s="190">
        <f t="shared" si="14"/>
        <v>1414.2489999999998</v>
      </c>
      <c r="AB10" s="190">
        <f t="shared" si="14"/>
        <v>1262.126</v>
      </c>
      <c r="AC10" s="190">
        <f>AC5+AC6+AC7+AC8+AC9</f>
        <v>1118.932</v>
      </c>
      <c r="AE10" s="190">
        <f t="shared" ref="AE10" si="15">AE5+AE6+AE7+AE8+AE9</f>
        <v>12079.177</v>
      </c>
      <c r="AF10" s="190">
        <f t="shared" ref="AF10:AG10" si="16">AF5+AF6+AF7+AF8+AF9</f>
        <v>11286.287999999999</v>
      </c>
      <c r="AG10" s="190">
        <f t="shared" si="16"/>
        <v>12227.752000000002</v>
      </c>
      <c r="AH10" s="190">
        <f t="shared" ref="AH10:AL10" si="17">AH5+AH6+AH7+AH8+AH9</f>
        <v>10319.543999999998</v>
      </c>
      <c r="AI10" s="190">
        <f t="shared" si="17"/>
        <v>9040.9299999999985</v>
      </c>
      <c r="AJ10" s="190">
        <f t="shared" si="17"/>
        <v>7601.3360000000011</v>
      </c>
      <c r="AK10" s="190">
        <f t="shared" si="17"/>
        <v>5691.976999999999</v>
      </c>
      <c r="AL10" s="190">
        <f t="shared" si="17"/>
        <v>4129.6230000000005</v>
      </c>
      <c r="AM10" s="190">
        <f>AM5+AM6+AM7+AM8+AM9</f>
        <v>3413.2989999999995</v>
      </c>
    </row>
    <row r="11" spans="1:42">
      <c r="A11" s="24"/>
      <c r="B11" s="189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23"/>
      <c r="S11" s="23"/>
      <c r="T11" s="23"/>
      <c r="U11" s="23"/>
      <c r="V11" s="189"/>
      <c r="W11" s="189"/>
      <c r="X11" s="189"/>
      <c r="Y11" s="189"/>
      <c r="Z11" s="189"/>
      <c r="AA11" s="189"/>
      <c r="AB11" s="189"/>
      <c r="AC11" s="188"/>
      <c r="AE11" s="188"/>
      <c r="AF11" s="188"/>
      <c r="AG11" s="188"/>
      <c r="AH11" s="188"/>
      <c r="AI11" s="188"/>
      <c r="AJ11" s="188"/>
      <c r="AK11" s="188"/>
      <c r="AL11" s="188"/>
      <c r="AM11" s="188"/>
    </row>
    <row r="12" spans="1:42" s="18" customFormat="1">
      <c r="A12" s="20" t="s">
        <v>28</v>
      </c>
      <c r="B12" s="185" t="str">
        <f t="shared" ref="B12" si="18">B2</f>
        <v>4T16</v>
      </c>
      <c r="C12" s="185" t="str">
        <f t="shared" ref="C12:D12" si="19">C2</f>
        <v>3T16</v>
      </c>
      <c r="D12" s="185" t="str">
        <f t="shared" si="19"/>
        <v>2T16</v>
      </c>
      <c r="E12" s="185" t="str">
        <f t="shared" ref="E12:F12" si="20">E2</f>
        <v>1T16</v>
      </c>
      <c r="F12" s="185" t="str">
        <f t="shared" si="20"/>
        <v>4T15</v>
      </c>
      <c r="G12" s="185" t="str">
        <f t="shared" ref="G12:H12" si="21">G2</f>
        <v>3T15</v>
      </c>
      <c r="H12" s="185" t="str">
        <f t="shared" si="21"/>
        <v>2T15</v>
      </c>
      <c r="I12" s="185" t="str">
        <f t="shared" ref="I12:J12" si="22">I2</f>
        <v>1T15</v>
      </c>
      <c r="J12" s="185" t="str">
        <f t="shared" si="22"/>
        <v>4T14</v>
      </c>
      <c r="K12" s="185" t="str">
        <f t="shared" ref="K12:P12" si="23">K2</f>
        <v>3T14</v>
      </c>
      <c r="L12" s="185" t="str">
        <f t="shared" si="23"/>
        <v>2T14</v>
      </c>
      <c r="M12" s="185" t="str">
        <f t="shared" si="23"/>
        <v>1T14</v>
      </c>
      <c r="N12" s="185" t="str">
        <f t="shared" si="23"/>
        <v>4T13</v>
      </c>
      <c r="O12" s="185" t="str">
        <f t="shared" si="23"/>
        <v>3T13</v>
      </c>
      <c r="P12" s="19" t="str">
        <f t="shared" si="23"/>
        <v>2T13</v>
      </c>
      <c r="Q12" s="175" t="str">
        <f t="shared" ref="Q12:U12" si="24">Q2</f>
        <v>1T13</v>
      </c>
      <c r="R12" s="175" t="str">
        <f t="shared" si="24"/>
        <v>4T12</v>
      </c>
      <c r="S12" s="175" t="str">
        <f t="shared" si="24"/>
        <v>3T12</v>
      </c>
      <c r="T12" s="175" t="str">
        <f t="shared" si="24"/>
        <v>2T12</v>
      </c>
      <c r="U12" s="175" t="str">
        <f t="shared" si="24"/>
        <v>1T12</v>
      </c>
      <c r="V12" s="185" t="s">
        <v>133</v>
      </c>
      <c r="W12" s="185" t="s">
        <v>134</v>
      </c>
      <c r="X12" s="185" t="s">
        <v>135</v>
      </c>
      <c r="Y12" s="185" t="s">
        <v>136</v>
      </c>
      <c r="Z12" s="185" t="s">
        <v>137</v>
      </c>
      <c r="AA12" s="185" t="s">
        <v>138</v>
      </c>
      <c r="AB12" s="185" t="s">
        <v>139</v>
      </c>
      <c r="AC12" s="193" t="s">
        <v>140</v>
      </c>
      <c r="AE12" s="193">
        <f t="shared" ref="AE12" si="25">AE2</f>
        <v>2016</v>
      </c>
      <c r="AF12" s="193">
        <f t="shared" ref="AF12:AG12" si="26">AF2</f>
        <v>2015</v>
      </c>
      <c r="AG12" s="193">
        <f t="shared" si="26"/>
        <v>2014</v>
      </c>
      <c r="AH12" s="193">
        <f t="shared" ref="AH12:AM12" si="27">AH2</f>
        <v>2013</v>
      </c>
      <c r="AI12" s="193">
        <f t="shared" si="27"/>
        <v>2012</v>
      </c>
      <c r="AJ12" s="193">
        <f t="shared" si="27"/>
        <v>2011</v>
      </c>
      <c r="AK12" s="193">
        <f t="shared" si="27"/>
        <v>2010</v>
      </c>
      <c r="AL12" s="193">
        <f t="shared" si="27"/>
        <v>2009</v>
      </c>
      <c r="AM12" s="193">
        <f t="shared" si="27"/>
        <v>2008</v>
      </c>
    </row>
    <row r="13" spans="1:42">
      <c r="A13" s="16" t="s">
        <v>36</v>
      </c>
      <c r="B13" s="201">
        <v>-534.81700000000001</v>
      </c>
      <c r="C13" s="201">
        <v>-418.61399999999998</v>
      </c>
      <c r="D13" s="201">
        <v>-399.06200000000001</v>
      </c>
      <c r="E13" s="201">
        <v>-444.95</v>
      </c>
      <c r="F13" s="201">
        <v>-414.15899999999999</v>
      </c>
      <c r="G13" s="201">
        <v>-332.22399999999999</v>
      </c>
      <c r="H13" s="201">
        <v>-320.786</v>
      </c>
      <c r="I13" s="201">
        <v>-385.75299999999999</v>
      </c>
      <c r="J13" s="201">
        <v>-451.18200000000002</v>
      </c>
      <c r="K13" s="201">
        <v>-393.99700000000001</v>
      </c>
      <c r="L13" s="201">
        <v>-396.69499999999999</v>
      </c>
      <c r="M13" s="201">
        <v>-415.11099999999999</v>
      </c>
      <c r="N13" s="201">
        <v>-453.47800000000001</v>
      </c>
      <c r="O13" s="201">
        <v>-385.09</v>
      </c>
      <c r="P13" s="25">
        <v>-357.6</v>
      </c>
      <c r="Q13" s="25">
        <v>-354.33</v>
      </c>
      <c r="R13" s="25">
        <v>-397.37299999999999</v>
      </c>
      <c r="S13" s="25">
        <v>-323.70400000000001</v>
      </c>
      <c r="T13" s="25">
        <v>-308.5</v>
      </c>
      <c r="U13" s="25">
        <v>-316.37400000000002</v>
      </c>
      <c r="V13" s="191">
        <v>-330.30799999999999</v>
      </c>
      <c r="W13" s="191">
        <v>-279.733</v>
      </c>
      <c r="X13" s="191">
        <v>-262.79599999999999</v>
      </c>
      <c r="Y13" s="191">
        <v>-272.23899999999998</v>
      </c>
      <c r="Z13" s="191">
        <v>-291.43</v>
      </c>
      <c r="AA13" s="191">
        <v>-209.928</v>
      </c>
      <c r="AB13" s="191">
        <v>-183.04499999999999</v>
      </c>
      <c r="AC13" s="191">
        <v>-173.30199999999999</v>
      </c>
      <c r="AE13" s="194">
        <f>SUM(B13:E13)</f>
        <v>-1797.443</v>
      </c>
      <c r="AF13" s="194">
        <f>SUM(F13:I13)</f>
        <v>-1452.922</v>
      </c>
      <c r="AG13" s="194">
        <f>SUM(J13:M13)</f>
        <v>-1656.9850000000001</v>
      </c>
      <c r="AH13" s="201">
        <v>-1550.498</v>
      </c>
      <c r="AI13" s="201">
        <v>-1345.951</v>
      </c>
      <c r="AJ13" s="201">
        <v>-1145.076</v>
      </c>
      <c r="AK13" s="201">
        <v>-857.70500000000004</v>
      </c>
      <c r="AL13" s="201">
        <v>-759.92200000000003</v>
      </c>
      <c r="AM13" s="201">
        <v>-784.48500000000001</v>
      </c>
    </row>
    <row r="14" spans="1:42">
      <c r="A14" s="16" t="s">
        <v>35</v>
      </c>
      <c r="B14" s="201">
        <v>-17.456</v>
      </c>
      <c r="C14" s="201">
        <v>-15.34</v>
      </c>
      <c r="D14" s="201">
        <v>-14.082000000000001</v>
      </c>
      <c r="E14" s="201">
        <v>-14.045999999999999</v>
      </c>
      <c r="F14" s="201">
        <v>-16.614999999999998</v>
      </c>
      <c r="G14" s="201">
        <v>-15.12</v>
      </c>
      <c r="H14" s="201">
        <v>-15.62</v>
      </c>
      <c r="I14" s="201">
        <v>-15.433999999999999</v>
      </c>
      <c r="J14" s="201">
        <v>-17.992000000000001</v>
      </c>
      <c r="K14" s="201">
        <v>-16.050999999999998</v>
      </c>
      <c r="L14" s="201">
        <v>-16.245999999999999</v>
      </c>
      <c r="M14" s="201">
        <v>-14.225</v>
      </c>
      <c r="N14" s="201">
        <v>-15.122999999999999</v>
      </c>
      <c r="O14" s="201">
        <v>-13.53</v>
      </c>
      <c r="P14" s="25">
        <v>-10.941000000000001</v>
      </c>
      <c r="Q14" s="25">
        <v>-10.512</v>
      </c>
      <c r="R14" s="25">
        <v>-11.215</v>
      </c>
      <c r="S14" s="25">
        <v>-10.118</v>
      </c>
      <c r="T14" s="25">
        <v>-9.8529999999999998</v>
      </c>
      <c r="U14" s="25">
        <v>-9.2390000000000008</v>
      </c>
      <c r="V14" s="191">
        <v>-10.457000000000001</v>
      </c>
      <c r="W14" s="191">
        <v>-8.9060000000000006</v>
      </c>
      <c r="X14" s="191">
        <v>-8.2260000000000009</v>
      </c>
      <c r="Y14" s="191">
        <v>-7.3570000000000002</v>
      </c>
      <c r="Z14" s="191">
        <v>-8.2249999999999996</v>
      </c>
      <c r="AA14" s="191">
        <v>-6.5620000000000003</v>
      </c>
      <c r="AB14" s="191">
        <v>-5.6989999999999998</v>
      </c>
      <c r="AC14" s="191">
        <v>-4.2439999999999998</v>
      </c>
      <c r="AE14" s="194">
        <f>SUM(B14:E14)</f>
        <v>-60.923999999999999</v>
      </c>
      <c r="AF14" s="194">
        <f>SUM(F14:I14)</f>
        <v>-62.788999999999994</v>
      </c>
      <c r="AG14" s="194">
        <f>SUM(J14:M14)</f>
        <v>-64.513999999999996</v>
      </c>
      <c r="AH14" s="201">
        <v>-50.106000000000002</v>
      </c>
      <c r="AI14" s="201">
        <v>-40.424999999999997</v>
      </c>
      <c r="AJ14" s="201">
        <v>-34.945999999999998</v>
      </c>
      <c r="AK14" s="201">
        <v>-24.73</v>
      </c>
      <c r="AL14" s="201">
        <v>-17.225999999999999</v>
      </c>
      <c r="AM14" s="201">
        <v>-17.114000000000001</v>
      </c>
    </row>
    <row r="15" spans="1:42">
      <c r="A15" s="17" t="s">
        <v>16</v>
      </c>
      <c r="B15" s="192">
        <f t="shared" ref="B15" si="28">B13+B14</f>
        <v>-552.27300000000002</v>
      </c>
      <c r="C15" s="192">
        <f t="shared" ref="C15:D15" si="29">C13+C14</f>
        <v>-433.95399999999995</v>
      </c>
      <c r="D15" s="192">
        <f t="shared" si="29"/>
        <v>-413.14400000000001</v>
      </c>
      <c r="E15" s="192">
        <f t="shared" ref="E15:F15" si="30">E13+E14</f>
        <v>-458.99599999999998</v>
      </c>
      <c r="F15" s="192">
        <f t="shared" si="30"/>
        <v>-430.774</v>
      </c>
      <c r="G15" s="192">
        <f t="shared" ref="G15:I15" si="31">G13+G14</f>
        <v>-347.34399999999999</v>
      </c>
      <c r="H15" s="192">
        <f t="shared" si="31"/>
        <v>-336.40600000000001</v>
      </c>
      <c r="I15" s="192">
        <f t="shared" si="31"/>
        <v>-401.18700000000001</v>
      </c>
      <c r="J15" s="192">
        <f t="shared" ref="J15:K15" si="32">J13+J14</f>
        <v>-469.17400000000004</v>
      </c>
      <c r="K15" s="192">
        <f t="shared" si="32"/>
        <v>-410.048</v>
      </c>
      <c r="L15" s="192">
        <f t="shared" ref="L15:AM15" si="33">L13+L14</f>
        <v>-412.94099999999997</v>
      </c>
      <c r="M15" s="192">
        <f t="shared" si="33"/>
        <v>-429.33600000000001</v>
      </c>
      <c r="N15" s="192">
        <f t="shared" si="33"/>
        <v>-468.601</v>
      </c>
      <c r="O15" s="192">
        <f t="shared" si="33"/>
        <v>-398.61999999999995</v>
      </c>
      <c r="P15" s="192">
        <f t="shared" si="33"/>
        <v>-368.541</v>
      </c>
      <c r="Q15" s="192">
        <f t="shared" si="33"/>
        <v>-364.84199999999998</v>
      </c>
      <c r="R15" s="192">
        <f t="shared" si="33"/>
        <v>-408.58799999999997</v>
      </c>
      <c r="S15" s="192">
        <f t="shared" si="33"/>
        <v>-333.822</v>
      </c>
      <c r="T15" s="192">
        <f t="shared" si="33"/>
        <v>-318.35300000000001</v>
      </c>
      <c r="U15" s="192">
        <f>U13+U14</f>
        <v>-325.613</v>
      </c>
      <c r="V15" s="192">
        <f t="shared" si="33"/>
        <v>-340.76499999999999</v>
      </c>
      <c r="W15" s="192">
        <f t="shared" si="33"/>
        <v>-288.63900000000001</v>
      </c>
      <c r="X15" s="192">
        <f t="shared" si="33"/>
        <v>-271.02199999999999</v>
      </c>
      <c r="Y15" s="192">
        <f t="shared" si="33"/>
        <v>-279.596</v>
      </c>
      <c r="Z15" s="192">
        <f t="shared" si="33"/>
        <v>-299.65500000000003</v>
      </c>
      <c r="AA15" s="192">
        <f t="shared" si="33"/>
        <v>-216.49</v>
      </c>
      <c r="AB15" s="192">
        <f t="shared" si="33"/>
        <v>-188.744</v>
      </c>
      <c r="AC15" s="192">
        <f t="shared" si="33"/>
        <v>-177.54599999999999</v>
      </c>
      <c r="AE15" s="192">
        <f t="shared" ref="AE15" si="34">AE13+AE14</f>
        <v>-1858.367</v>
      </c>
      <c r="AF15" s="192">
        <f t="shared" ref="AF15:AG15" si="35">AF13+AF14</f>
        <v>-1515.711</v>
      </c>
      <c r="AG15" s="192">
        <f t="shared" si="35"/>
        <v>-1721.499</v>
      </c>
      <c r="AH15" s="192">
        <f t="shared" si="33"/>
        <v>-1600.604</v>
      </c>
      <c r="AI15" s="192">
        <f t="shared" si="33"/>
        <v>-1386.376</v>
      </c>
      <c r="AJ15" s="192">
        <f t="shared" si="33"/>
        <v>-1180.0219999999999</v>
      </c>
      <c r="AK15" s="192">
        <f t="shared" si="33"/>
        <v>-882.43500000000006</v>
      </c>
      <c r="AL15" s="192">
        <f t="shared" si="33"/>
        <v>-777.14800000000002</v>
      </c>
      <c r="AM15" s="192">
        <f t="shared" si="33"/>
        <v>-801.59900000000005</v>
      </c>
    </row>
    <row r="16" spans="1:42" s="167" customFormat="1">
      <c r="A16" s="177" t="s">
        <v>145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196">
        <v>0</v>
      </c>
      <c r="S16" s="196">
        <v>0</v>
      </c>
      <c r="T16" s="196">
        <v>0</v>
      </c>
      <c r="U16" s="196">
        <v>0</v>
      </c>
      <c r="V16" s="192">
        <v>0</v>
      </c>
      <c r="W16" s="192">
        <v>0</v>
      </c>
      <c r="X16" s="192">
        <v>0</v>
      </c>
      <c r="Y16" s="192">
        <v>0</v>
      </c>
      <c r="Z16" s="192">
        <v>0</v>
      </c>
      <c r="AA16" s="192">
        <v>0</v>
      </c>
      <c r="AB16" s="192">
        <v>0</v>
      </c>
      <c r="AC16" s="192">
        <v>0</v>
      </c>
      <c r="AE16" s="192">
        <v>0</v>
      </c>
      <c r="AF16" s="192">
        <v>0</v>
      </c>
      <c r="AG16" s="192">
        <v>0</v>
      </c>
      <c r="AH16" s="192">
        <v>0</v>
      </c>
      <c r="AI16" s="192">
        <v>0</v>
      </c>
      <c r="AJ16" s="192">
        <v>0</v>
      </c>
      <c r="AK16" s="192">
        <v>0</v>
      </c>
      <c r="AL16" s="192">
        <v>0</v>
      </c>
      <c r="AM16" s="192">
        <v>0</v>
      </c>
    </row>
    <row r="17" spans="1:39" s="167" customFormat="1">
      <c r="A17" s="177" t="s">
        <v>146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196">
        <v>0</v>
      </c>
      <c r="S17" s="196">
        <v>0</v>
      </c>
      <c r="T17" s="196">
        <v>0</v>
      </c>
      <c r="U17" s="196">
        <v>0</v>
      </c>
      <c r="V17" s="192">
        <v>0</v>
      </c>
      <c r="W17" s="192">
        <v>0</v>
      </c>
      <c r="X17" s="192">
        <v>0</v>
      </c>
      <c r="Y17" s="192">
        <v>0</v>
      </c>
      <c r="Z17" s="192">
        <v>0</v>
      </c>
      <c r="AA17" s="192">
        <v>0</v>
      </c>
      <c r="AB17" s="192">
        <v>0</v>
      </c>
      <c r="AC17" s="192">
        <v>0</v>
      </c>
      <c r="AE17" s="192">
        <v>0</v>
      </c>
      <c r="AF17" s="192">
        <v>0</v>
      </c>
      <c r="AG17" s="192">
        <v>0</v>
      </c>
      <c r="AH17" s="192">
        <v>0</v>
      </c>
      <c r="AI17" s="192">
        <v>0</v>
      </c>
      <c r="AJ17" s="192">
        <v>0</v>
      </c>
      <c r="AK17" s="192">
        <v>0</v>
      </c>
      <c r="AL17" s="192">
        <v>0</v>
      </c>
      <c r="AM17" s="192">
        <v>0</v>
      </c>
    </row>
    <row r="18" spans="1:39">
      <c r="A18" s="16" t="s">
        <v>34</v>
      </c>
      <c r="B18" s="201">
        <v>-1.143</v>
      </c>
      <c r="C18" s="201">
        <v>-1.1220000000000001</v>
      </c>
      <c r="D18" s="201">
        <v>-1.125</v>
      </c>
      <c r="E18" s="201">
        <v>-1.1419999999999999</v>
      </c>
      <c r="F18" s="201">
        <v>-1.1539999999999999</v>
      </c>
      <c r="G18" s="201">
        <v>-1.0920000000000001</v>
      </c>
      <c r="H18" s="201">
        <v>-1.083</v>
      </c>
      <c r="I18" s="201">
        <v>-1.0149999999999999</v>
      </c>
      <c r="J18" s="201">
        <v>-1.0129999999999999</v>
      </c>
      <c r="K18" s="201">
        <v>-0.998</v>
      </c>
      <c r="L18" s="201">
        <v>-0.89900000000000002</v>
      </c>
      <c r="M18" s="201">
        <v>-0.86499999999999999</v>
      </c>
      <c r="N18" s="201">
        <v>-0.874</v>
      </c>
      <c r="O18" s="201">
        <v>-0.875</v>
      </c>
      <c r="P18" s="25">
        <v>-0.82599999999999996</v>
      </c>
      <c r="Q18" s="25">
        <v>-0.79800000000000004</v>
      </c>
      <c r="R18" s="25">
        <v>-0.83399999999999996</v>
      </c>
      <c r="S18" s="25">
        <v>-0.76500000000000001</v>
      </c>
      <c r="T18" s="25">
        <v>-0.70399999999999996</v>
      </c>
      <c r="U18" s="25">
        <v>-0.65500000000000003</v>
      </c>
      <c r="V18" s="191">
        <v>-0.60199999999999998</v>
      </c>
      <c r="W18" s="191">
        <v>-0.46100000000000002</v>
      </c>
      <c r="X18" s="191">
        <v>-0.46500000000000002</v>
      </c>
      <c r="Y18" s="191">
        <v>-0.41499999999999998</v>
      </c>
      <c r="Z18" s="191">
        <v>-0.46</v>
      </c>
      <c r="AA18" s="191">
        <v>-0.36199999999999999</v>
      </c>
      <c r="AB18" s="191">
        <v>-0.372</v>
      </c>
      <c r="AC18" s="191">
        <v>-0.32300000000000001</v>
      </c>
      <c r="AE18" s="194">
        <f>SUM(B18:E18)</f>
        <v>-4.532</v>
      </c>
      <c r="AF18" s="194">
        <f>SUM(F18:I18)</f>
        <v>-4.3439999999999994</v>
      </c>
      <c r="AG18" s="194">
        <f>SUM(J18:M18)</f>
        <v>-3.7750000000000004</v>
      </c>
      <c r="AH18" s="201">
        <v>-3.3730000000000002</v>
      </c>
      <c r="AI18" s="201">
        <v>-2.9580000000000002</v>
      </c>
      <c r="AJ18" s="201">
        <v>-1.9430000000000001</v>
      </c>
      <c r="AK18" s="201">
        <v>-1.5169999999999999</v>
      </c>
      <c r="AL18" s="201">
        <v>-1.427</v>
      </c>
      <c r="AM18" s="201">
        <v>-1.2</v>
      </c>
    </row>
    <row r="19" spans="1:39">
      <c r="A19" s="16" t="s">
        <v>14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5">
        <v>0</v>
      </c>
      <c r="S19" s="25">
        <v>0</v>
      </c>
      <c r="T19" s="25">
        <v>0</v>
      </c>
      <c r="U19" s="25">
        <v>0</v>
      </c>
      <c r="V19" s="191">
        <v>0</v>
      </c>
      <c r="W19" s="191">
        <v>0</v>
      </c>
      <c r="X19" s="191">
        <v>0</v>
      </c>
      <c r="Y19" s="191">
        <v>0</v>
      </c>
      <c r="Z19" s="191">
        <v>0</v>
      </c>
      <c r="AA19" s="191">
        <v>0</v>
      </c>
      <c r="AB19" s="191">
        <v>0</v>
      </c>
      <c r="AC19" s="19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</row>
    <row r="20" spans="1:39" s="14" customFormat="1">
      <c r="A20" s="15" t="s">
        <v>33</v>
      </c>
      <c r="B20" s="190">
        <f t="shared" ref="B20:C20" si="36">B15+B16+B17+B18+B19</f>
        <v>-553.41600000000005</v>
      </c>
      <c r="C20" s="190">
        <f t="shared" si="36"/>
        <v>-435.07599999999996</v>
      </c>
      <c r="D20" s="190">
        <f t="shared" ref="D20:E20" si="37">D15+D16+D17+D18+D19</f>
        <v>-414.26900000000001</v>
      </c>
      <c r="E20" s="190">
        <f t="shared" si="37"/>
        <v>-460.13799999999998</v>
      </c>
      <c r="F20" s="190">
        <f t="shared" ref="F20:G20" si="38">F15+F16+F17+F18+F19</f>
        <v>-431.928</v>
      </c>
      <c r="G20" s="190">
        <f t="shared" si="38"/>
        <v>-348.43599999999998</v>
      </c>
      <c r="H20" s="190">
        <f t="shared" ref="H20:I20" si="39">H15+H16+H17+H18+H19</f>
        <v>-337.48900000000003</v>
      </c>
      <c r="I20" s="190">
        <f t="shared" si="39"/>
        <v>-402.202</v>
      </c>
      <c r="J20" s="190">
        <f t="shared" ref="J20:K20" si="40">J15+J16+J17+J18+J19</f>
        <v>-470.18700000000001</v>
      </c>
      <c r="K20" s="190">
        <f t="shared" si="40"/>
        <v>-411.04599999999999</v>
      </c>
      <c r="L20" s="190">
        <f t="shared" ref="L20:M20" si="41">L15+L16+L17+L18+L19</f>
        <v>-413.84</v>
      </c>
      <c r="M20" s="190">
        <f t="shared" si="41"/>
        <v>-430.20100000000002</v>
      </c>
      <c r="N20" s="190">
        <f t="shared" ref="N20" si="42">N15+N16+N17+N18+N19</f>
        <v>-469.47500000000002</v>
      </c>
      <c r="O20" s="190">
        <f t="shared" ref="O20" si="43">O15+O16+O17+O18+O19</f>
        <v>-399.49499999999995</v>
      </c>
      <c r="P20" s="190">
        <f t="shared" ref="P20" si="44">P15+P16+P17+P18+P19</f>
        <v>-369.36700000000002</v>
      </c>
      <c r="Q20" s="190">
        <f t="shared" ref="Q20" si="45">Q15+Q16+Q17+Q18+Q19</f>
        <v>-365.64</v>
      </c>
      <c r="R20" s="190">
        <f t="shared" ref="R20" si="46">R15+R16+R17+R18+R19</f>
        <v>-409.42199999999997</v>
      </c>
      <c r="S20" s="190">
        <f t="shared" ref="S20" si="47">S15+S16+S17+S18+S19</f>
        <v>-334.58699999999999</v>
      </c>
      <c r="T20" s="190">
        <f t="shared" ref="T20" si="48">T15+T16+T17+T18+T19</f>
        <v>-319.05700000000002</v>
      </c>
      <c r="U20" s="190">
        <f t="shared" ref="U20" si="49">U15+U16+U17+U18+U19</f>
        <v>-326.26799999999997</v>
      </c>
      <c r="V20" s="190">
        <f t="shared" ref="V20" si="50">V15+V16+V17+V18+V19</f>
        <v>-341.36699999999996</v>
      </c>
      <c r="W20" s="190">
        <f t="shared" ref="W20" si="51">W15+W16+W17+W18+W19</f>
        <v>-289.10000000000002</v>
      </c>
      <c r="X20" s="190">
        <f t="shared" ref="X20" si="52">X15+X16+X17+X18+X19</f>
        <v>-271.48699999999997</v>
      </c>
      <c r="Y20" s="190">
        <f t="shared" ref="Y20" si="53">Y15+Y16+Y17+Y18+Y19</f>
        <v>-280.01100000000002</v>
      </c>
      <c r="Z20" s="190">
        <f t="shared" ref="Z20" si="54">Z15+Z16+Z17+Z18+Z19</f>
        <v>-300.11500000000001</v>
      </c>
      <c r="AA20" s="190">
        <f t="shared" ref="AA20" si="55">AA15+AA16+AA17+AA18+AA19</f>
        <v>-216.852</v>
      </c>
      <c r="AB20" s="190">
        <f t="shared" ref="AB20" si="56">AB15+AB16+AB17+AB18+AB19</f>
        <v>-189.11600000000001</v>
      </c>
      <c r="AC20" s="190">
        <f t="shared" ref="AC20:AL20" si="57">AC15+AC16+AC17+AC18+AC19</f>
        <v>-177.869</v>
      </c>
      <c r="AE20" s="190">
        <f t="shared" ref="AE20" si="58">AE15+AE16+AE17+AE18+AE19</f>
        <v>-1862.8989999999999</v>
      </c>
      <c r="AF20" s="190">
        <f t="shared" ref="AF20:AG20" si="59">AF15+AF16+AF17+AF18+AF19</f>
        <v>-1520.0550000000001</v>
      </c>
      <c r="AG20" s="190">
        <f t="shared" si="59"/>
        <v>-1725.2740000000001</v>
      </c>
      <c r="AH20" s="190">
        <f t="shared" si="57"/>
        <v>-1603.9770000000001</v>
      </c>
      <c r="AI20" s="190">
        <f t="shared" si="57"/>
        <v>-1389.3340000000001</v>
      </c>
      <c r="AJ20" s="190">
        <f t="shared" si="57"/>
        <v>-1181.9649999999999</v>
      </c>
      <c r="AK20" s="190">
        <f t="shared" si="57"/>
        <v>-883.95200000000011</v>
      </c>
      <c r="AL20" s="190">
        <f t="shared" si="57"/>
        <v>-778.57500000000005</v>
      </c>
      <c r="AM20" s="190">
        <f>AM15+AM16+AM17+AM18+AM19</f>
        <v>-802.79900000000009</v>
      </c>
    </row>
    <row r="21" spans="1:39">
      <c r="A21" s="24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189"/>
      <c r="W21" s="189"/>
      <c r="X21" s="189"/>
      <c r="Y21" s="189"/>
      <c r="Z21" s="189"/>
      <c r="AA21" s="189"/>
      <c r="AB21" s="189"/>
      <c r="AC21" s="188"/>
      <c r="AE21" s="188"/>
      <c r="AF21" s="188"/>
      <c r="AG21" s="188"/>
      <c r="AH21" s="188"/>
      <c r="AI21" s="188"/>
      <c r="AJ21" s="188"/>
      <c r="AK21" s="188"/>
      <c r="AL21" s="188"/>
      <c r="AM21" s="188"/>
    </row>
    <row r="22" spans="1:39" s="18" customFormat="1">
      <c r="A22" s="20" t="s">
        <v>28</v>
      </c>
      <c r="B22" s="185" t="str">
        <f t="shared" ref="B22" si="60">B12</f>
        <v>4T16</v>
      </c>
      <c r="C22" s="185" t="str">
        <f t="shared" ref="C22:D22" si="61">C12</f>
        <v>3T16</v>
      </c>
      <c r="D22" s="185" t="str">
        <f t="shared" si="61"/>
        <v>2T16</v>
      </c>
      <c r="E22" s="185" t="str">
        <f t="shared" ref="E22:F22" si="62">E12</f>
        <v>1T16</v>
      </c>
      <c r="F22" s="185" t="str">
        <f t="shared" si="62"/>
        <v>4T15</v>
      </c>
      <c r="G22" s="185" t="str">
        <f t="shared" ref="G22:H22" si="63">G12</f>
        <v>3T15</v>
      </c>
      <c r="H22" s="185" t="str">
        <f t="shared" si="63"/>
        <v>2T15</v>
      </c>
      <c r="I22" s="185" t="str">
        <f t="shared" ref="I22:J22" si="64">I12</f>
        <v>1T15</v>
      </c>
      <c r="J22" s="185" t="str">
        <f t="shared" si="64"/>
        <v>4T14</v>
      </c>
      <c r="K22" s="185" t="str">
        <f t="shared" ref="K22:P22" si="65">K12</f>
        <v>3T14</v>
      </c>
      <c r="L22" s="185" t="str">
        <f t="shared" si="65"/>
        <v>2T14</v>
      </c>
      <c r="M22" s="185" t="str">
        <f t="shared" si="65"/>
        <v>1T14</v>
      </c>
      <c r="N22" s="185" t="str">
        <f t="shared" si="65"/>
        <v>4T13</v>
      </c>
      <c r="O22" s="185" t="str">
        <f t="shared" si="65"/>
        <v>3T13</v>
      </c>
      <c r="P22" s="19" t="str">
        <f t="shared" si="65"/>
        <v>2T13</v>
      </c>
      <c r="Q22" s="175" t="str">
        <f t="shared" ref="Q22:U22" si="66">Q12</f>
        <v>1T13</v>
      </c>
      <c r="R22" s="175" t="str">
        <f t="shared" si="66"/>
        <v>4T12</v>
      </c>
      <c r="S22" s="175" t="str">
        <f t="shared" si="66"/>
        <v>3T12</v>
      </c>
      <c r="T22" s="175" t="str">
        <f t="shared" si="66"/>
        <v>2T12</v>
      </c>
      <c r="U22" s="175" t="str">
        <f t="shared" si="66"/>
        <v>1T12</v>
      </c>
      <c r="V22" s="185" t="s">
        <v>133</v>
      </c>
      <c r="W22" s="185" t="s">
        <v>134</v>
      </c>
      <c r="X22" s="185" t="s">
        <v>135</v>
      </c>
      <c r="Y22" s="185" t="s">
        <v>136</v>
      </c>
      <c r="Z22" s="185" t="s">
        <v>137</v>
      </c>
      <c r="AA22" s="185" t="s">
        <v>138</v>
      </c>
      <c r="AB22" s="185" t="s">
        <v>139</v>
      </c>
      <c r="AC22" s="193" t="s">
        <v>140</v>
      </c>
      <c r="AE22" s="193">
        <f t="shared" ref="AE22" si="67">AE12</f>
        <v>2016</v>
      </c>
      <c r="AF22" s="193">
        <f t="shared" ref="AF22:AG22" si="68">AF12</f>
        <v>2015</v>
      </c>
      <c r="AG22" s="193">
        <f t="shared" si="68"/>
        <v>2014</v>
      </c>
      <c r="AH22" s="193">
        <f t="shared" ref="AH22:AM22" si="69">AH12</f>
        <v>2013</v>
      </c>
      <c r="AI22" s="193">
        <f t="shared" si="69"/>
        <v>2012</v>
      </c>
      <c r="AJ22" s="193">
        <f t="shared" si="69"/>
        <v>2011</v>
      </c>
      <c r="AK22" s="193">
        <f t="shared" si="69"/>
        <v>2010</v>
      </c>
      <c r="AL22" s="193">
        <f t="shared" si="69"/>
        <v>2009</v>
      </c>
      <c r="AM22" s="193">
        <f t="shared" si="69"/>
        <v>2008</v>
      </c>
    </row>
    <row r="23" spans="1:39">
      <c r="A23" s="16" t="s">
        <v>22</v>
      </c>
      <c r="B23" s="201">
        <f t="shared" ref="B23:C23" si="70">B3+B13</f>
        <v>2702.2440000000001</v>
      </c>
      <c r="C23" s="201">
        <f t="shared" si="70"/>
        <v>2138.855</v>
      </c>
      <c r="D23" s="201">
        <f t="shared" ref="D23:E23" si="71">D3+D13</f>
        <v>2038.7710000000002</v>
      </c>
      <c r="E23" s="201">
        <f t="shared" si="71"/>
        <v>2151.4690000000001</v>
      </c>
      <c r="F23" s="201">
        <f t="shared" ref="F23:G23" si="72">F3+F13</f>
        <v>2409.8609999999999</v>
      </c>
      <c r="G23" s="201">
        <f t="shared" si="72"/>
        <v>1966.876</v>
      </c>
      <c r="H23" s="201">
        <f t="shared" ref="H23:M23" si="73">H3+H13</f>
        <v>1991.9099999999999</v>
      </c>
      <c r="I23" s="201">
        <f t="shared" si="73"/>
        <v>2136.7919999999999</v>
      </c>
      <c r="J23" s="201">
        <f t="shared" si="73"/>
        <v>2643.6589999999997</v>
      </c>
      <c r="K23" s="201">
        <f t="shared" si="73"/>
        <v>2271.1330000000003</v>
      </c>
      <c r="L23" s="201">
        <f t="shared" si="73"/>
        <v>2223.0309999999999</v>
      </c>
      <c r="M23" s="201">
        <f t="shared" si="73"/>
        <v>2160.3540000000003</v>
      </c>
      <c r="N23" s="201">
        <f t="shared" ref="N23:AM23" si="74">N3+N13</f>
        <v>2369.848</v>
      </c>
      <c r="O23" s="201">
        <f t="shared" si="74"/>
        <v>1921.2590000000002</v>
      </c>
      <c r="P23" s="25">
        <f t="shared" si="74"/>
        <v>1739.277</v>
      </c>
      <c r="Q23" s="25">
        <f t="shared" si="74"/>
        <v>1684.7470000000001</v>
      </c>
      <c r="R23" s="25">
        <f t="shared" si="74"/>
        <v>1967.913</v>
      </c>
      <c r="S23" s="25">
        <f t="shared" si="74"/>
        <v>1623.7909999999999</v>
      </c>
      <c r="T23" s="25">
        <f t="shared" si="74"/>
        <v>1578.848</v>
      </c>
      <c r="U23" s="25">
        <f t="shared" si="74"/>
        <v>1597.519</v>
      </c>
      <c r="V23" s="191">
        <f t="shared" si="74"/>
        <v>1708.6110000000001</v>
      </c>
      <c r="W23" s="191">
        <f t="shared" si="74"/>
        <v>1419.9880000000001</v>
      </c>
      <c r="X23" s="191">
        <f t="shared" si="74"/>
        <v>1313.836</v>
      </c>
      <c r="Y23" s="191">
        <f t="shared" si="74"/>
        <v>1260.5999999999999</v>
      </c>
      <c r="Z23" s="191">
        <f t="shared" si="74"/>
        <v>1449.403</v>
      </c>
      <c r="AA23" s="191">
        <f t="shared" si="74"/>
        <v>1061.8710000000001</v>
      </c>
      <c r="AB23" s="191">
        <f t="shared" si="74"/>
        <v>948.39800000000002</v>
      </c>
      <c r="AC23" s="191">
        <f t="shared" si="74"/>
        <v>820.90199999999993</v>
      </c>
      <c r="AE23" s="194">
        <f>SUM(B23:E23)</f>
        <v>9031.3389999999999</v>
      </c>
      <c r="AF23" s="194">
        <f t="shared" ref="AF23:AG23" si="75">AF3+AF13</f>
        <v>8505.4390000000003</v>
      </c>
      <c r="AG23" s="194">
        <f t="shared" si="75"/>
        <v>9298.1769999999997</v>
      </c>
      <c r="AH23" s="194">
        <f t="shared" si="74"/>
        <v>7715.1309999999994</v>
      </c>
      <c r="AI23" s="194">
        <f t="shared" si="74"/>
        <v>6768.0709999999999</v>
      </c>
      <c r="AJ23" s="194">
        <f t="shared" si="74"/>
        <v>5703.0350000000008</v>
      </c>
      <c r="AK23" s="194">
        <f t="shared" si="74"/>
        <v>4280.5739999999996</v>
      </c>
      <c r="AL23" s="201">
        <f t="shared" si="74"/>
        <v>2910.64</v>
      </c>
      <c r="AM23" s="201">
        <f t="shared" si="74"/>
        <v>2252.4569999999999</v>
      </c>
    </row>
    <row r="24" spans="1:39">
      <c r="A24" s="16" t="s">
        <v>21</v>
      </c>
      <c r="B24" s="201">
        <f t="shared" ref="B24:C24" si="76">B4+B14</f>
        <v>125.134</v>
      </c>
      <c r="C24" s="201">
        <f t="shared" si="76"/>
        <v>108.99</v>
      </c>
      <c r="D24" s="201">
        <f t="shared" ref="D24:E24" si="77">D4+D14</f>
        <v>97.959000000000003</v>
      </c>
      <c r="E24" s="201">
        <f t="shared" si="77"/>
        <v>101.75900000000001</v>
      </c>
      <c r="F24" s="201">
        <f t="shared" ref="F24:G24" si="78">F4+F14</f>
        <v>115.55300000000001</v>
      </c>
      <c r="G24" s="201">
        <f t="shared" si="78"/>
        <v>105.783</v>
      </c>
      <c r="H24" s="201">
        <f t="shared" ref="H24:I24" si="79">H4+H14</f>
        <v>106.002</v>
      </c>
      <c r="I24" s="201">
        <f t="shared" si="79"/>
        <v>106.773</v>
      </c>
      <c r="J24" s="201">
        <f t="shared" ref="J24:K24" si="80">J4+J14</f>
        <v>124.85899999999999</v>
      </c>
      <c r="K24" s="201">
        <f t="shared" si="80"/>
        <v>110.78699999999999</v>
      </c>
      <c r="L24" s="201">
        <f t="shared" ref="L24:M30" si="81">L4+L14</f>
        <v>112.188</v>
      </c>
      <c r="M24" s="201">
        <f t="shared" si="81"/>
        <v>101.23400000000001</v>
      </c>
      <c r="N24" s="201">
        <f t="shared" ref="N24:AM24" si="82">N4+N14</f>
        <v>102.768</v>
      </c>
      <c r="O24" s="201">
        <f t="shared" si="82"/>
        <v>92.373999999999995</v>
      </c>
      <c r="P24" s="25">
        <f t="shared" si="82"/>
        <v>76.734999999999999</v>
      </c>
      <c r="Q24" s="25">
        <f t="shared" si="82"/>
        <v>74.094999999999999</v>
      </c>
      <c r="R24" s="25">
        <f t="shared" si="82"/>
        <v>73.091999999999999</v>
      </c>
      <c r="S24" s="25">
        <f t="shared" si="82"/>
        <v>70.244</v>
      </c>
      <c r="T24" s="25">
        <f t="shared" si="82"/>
        <v>67.945000000000007</v>
      </c>
      <c r="U24" s="25">
        <f t="shared" si="82"/>
        <v>62.566000000000003</v>
      </c>
      <c r="V24" s="191">
        <f t="shared" si="82"/>
        <v>71.086999999999989</v>
      </c>
      <c r="W24" s="191">
        <f t="shared" si="82"/>
        <v>56.785000000000004</v>
      </c>
      <c r="X24" s="191">
        <f t="shared" si="82"/>
        <v>53.884</v>
      </c>
      <c r="Y24" s="191">
        <f t="shared" si="82"/>
        <v>47.95</v>
      </c>
      <c r="Z24" s="191">
        <f t="shared" si="82"/>
        <v>52.042999999999999</v>
      </c>
      <c r="AA24" s="191">
        <f t="shared" si="82"/>
        <v>42.944000000000003</v>
      </c>
      <c r="AB24" s="191">
        <f t="shared" si="82"/>
        <v>38.260000000000005</v>
      </c>
      <c r="AC24" s="191">
        <f t="shared" si="82"/>
        <v>28.139000000000003</v>
      </c>
      <c r="AE24" s="194">
        <f>SUM(B24:E24)</f>
        <v>433.84199999999998</v>
      </c>
      <c r="AF24" s="194">
        <f t="shared" ref="AF24:AG24" si="83">AF4+AF14</f>
        <v>434.11100000000005</v>
      </c>
      <c r="AG24" s="194">
        <f t="shared" si="83"/>
        <v>449.06799999999987</v>
      </c>
      <c r="AH24" s="194">
        <f t="shared" si="82"/>
        <v>345.97199999999998</v>
      </c>
      <c r="AI24" s="194">
        <f t="shared" si="82"/>
        <v>273.84699999999998</v>
      </c>
      <c r="AJ24" s="194">
        <f t="shared" si="82"/>
        <v>229.70600000000005</v>
      </c>
      <c r="AK24" s="194">
        <f t="shared" si="82"/>
        <v>161.38600000000002</v>
      </c>
      <c r="AL24" s="201">
        <f t="shared" si="82"/>
        <v>140.93299999999999</v>
      </c>
      <c r="AM24" s="201">
        <f t="shared" si="82"/>
        <v>143.84299999999999</v>
      </c>
    </row>
    <row r="25" spans="1:39">
      <c r="A25" s="17" t="s">
        <v>16</v>
      </c>
      <c r="B25" s="192">
        <f t="shared" ref="B25:C25" si="84">B5+B15</f>
        <v>2827.3780000000002</v>
      </c>
      <c r="C25" s="192">
        <f t="shared" si="84"/>
        <v>2247.8450000000003</v>
      </c>
      <c r="D25" s="192">
        <f t="shared" ref="D25:E25" si="85">D5+D15</f>
        <v>2136.7300000000005</v>
      </c>
      <c r="E25" s="192">
        <f t="shared" si="85"/>
        <v>2253.2279999999996</v>
      </c>
      <c r="F25" s="192">
        <f t="shared" ref="F25:G25" si="86">F5+F15</f>
        <v>2525.4140000000002</v>
      </c>
      <c r="G25" s="192">
        <f t="shared" si="86"/>
        <v>2072.6589999999997</v>
      </c>
      <c r="H25" s="192">
        <f t="shared" ref="H25:I25" si="87">H5+H15</f>
        <v>2097.9119999999998</v>
      </c>
      <c r="I25" s="192">
        <f t="shared" si="87"/>
        <v>2243.5650000000001</v>
      </c>
      <c r="J25" s="192">
        <f t="shared" ref="J25:K25" si="88">J5+J15</f>
        <v>2768.518</v>
      </c>
      <c r="K25" s="192">
        <f t="shared" si="88"/>
        <v>2381.92</v>
      </c>
      <c r="L25" s="192">
        <f t="shared" si="81"/>
        <v>2335.2190000000005</v>
      </c>
      <c r="M25" s="192">
        <f t="shared" si="81"/>
        <v>2261.5879999999997</v>
      </c>
      <c r="N25" s="192">
        <f t="shared" ref="N25:AM25" si="89">N5+N15</f>
        <v>2472.616</v>
      </c>
      <c r="O25" s="192">
        <f t="shared" si="89"/>
        <v>2013.6330000000003</v>
      </c>
      <c r="P25" s="192">
        <f t="shared" si="89"/>
        <v>1816.0119999999999</v>
      </c>
      <c r="Q25" s="192">
        <f t="shared" si="89"/>
        <v>1758.8420000000001</v>
      </c>
      <c r="R25" s="192">
        <f t="shared" si="89"/>
        <v>2041.0049999999999</v>
      </c>
      <c r="S25" s="192">
        <f t="shared" si="89"/>
        <v>1694.0349999999999</v>
      </c>
      <c r="T25" s="192">
        <f t="shared" si="89"/>
        <v>1646.7929999999999</v>
      </c>
      <c r="U25" s="192">
        <f t="shared" si="89"/>
        <v>1660.085</v>
      </c>
      <c r="V25" s="192">
        <f t="shared" si="89"/>
        <v>1779.6980000000003</v>
      </c>
      <c r="W25" s="192">
        <f t="shared" si="89"/>
        <v>1476.7730000000001</v>
      </c>
      <c r="X25" s="192">
        <f t="shared" si="89"/>
        <v>1367.72</v>
      </c>
      <c r="Y25" s="192">
        <f t="shared" si="89"/>
        <v>1308.55</v>
      </c>
      <c r="Z25" s="192">
        <f t="shared" si="89"/>
        <v>1501.4460000000001</v>
      </c>
      <c r="AA25" s="192">
        <f t="shared" si="89"/>
        <v>1104.8150000000001</v>
      </c>
      <c r="AB25" s="192">
        <f t="shared" si="89"/>
        <v>986.65800000000002</v>
      </c>
      <c r="AC25" s="192">
        <f t="shared" si="89"/>
        <v>849.04099999999994</v>
      </c>
      <c r="AE25" s="192">
        <f t="shared" ref="AE25" si="90">AE5+AE15</f>
        <v>9465.1810000000005</v>
      </c>
      <c r="AF25" s="192">
        <f t="shared" ref="AF25:AG25" si="91">AF5+AF15</f>
        <v>8939.5500000000011</v>
      </c>
      <c r="AG25" s="192">
        <f t="shared" si="91"/>
        <v>9747.2450000000008</v>
      </c>
      <c r="AH25" s="192">
        <f t="shared" si="89"/>
        <v>8061.1029999999982</v>
      </c>
      <c r="AI25" s="192">
        <f t="shared" si="89"/>
        <v>7041.9179999999997</v>
      </c>
      <c r="AJ25" s="192">
        <f t="shared" si="89"/>
        <v>5932.7410000000009</v>
      </c>
      <c r="AK25" s="192">
        <f t="shared" si="89"/>
        <v>4441.9599999999991</v>
      </c>
      <c r="AL25" s="192">
        <f t="shared" si="89"/>
        <v>3051.5729999999999</v>
      </c>
      <c r="AM25" s="192">
        <f t="shared" si="89"/>
        <v>2396.2999999999997</v>
      </c>
    </row>
    <row r="26" spans="1:39" s="167" customFormat="1">
      <c r="A26" s="179" t="s">
        <v>147</v>
      </c>
      <c r="B26" s="201">
        <f t="shared" ref="B26:C26" si="92">B6+B16</f>
        <v>196.87100000000001</v>
      </c>
      <c r="C26" s="201">
        <f t="shared" si="92"/>
        <v>194.86600000000001</v>
      </c>
      <c r="D26" s="201">
        <f t="shared" ref="D26:E26" si="93">D6+D16</f>
        <v>196.53700000000001</v>
      </c>
      <c r="E26" s="201">
        <f t="shared" si="93"/>
        <v>192.976</v>
      </c>
      <c r="F26" s="201">
        <f t="shared" ref="F26:G26" si="94">F6+F16</f>
        <v>212.624</v>
      </c>
      <c r="G26" s="201">
        <f t="shared" si="94"/>
        <v>214.32599999999999</v>
      </c>
      <c r="H26" s="201">
        <f t="shared" ref="H26:I26" si="95">H6+H16</f>
        <v>220.59700000000001</v>
      </c>
      <c r="I26" s="201">
        <f t="shared" si="95"/>
        <v>212.726</v>
      </c>
      <c r="J26" s="201">
        <f t="shared" ref="J26:K26" si="96">J6+J16</f>
        <v>213.53</v>
      </c>
      <c r="K26" s="201">
        <f t="shared" si="96"/>
        <v>206.51400000000001</v>
      </c>
      <c r="L26" s="201">
        <f t="shared" si="81"/>
        <v>204.01900000000001</v>
      </c>
      <c r="M26" s="201">
        <f t="shared" si="81"/>
        <v>195.05600000000001</v>
      </c>
      <c r="N26" s="201">
        <f t="shared" ref="N26:AM26" si="97">N6+N16</f>
        <v>186.51599999999999</v>
      </c>
      <c r="O26" s="201">
        <f t="shared" si="97"/>
        <v>183.33799999999999</v>
      </c>
      <c r="P26" s="201">
        <f t="shared" si="97"/>
        <v>174.51</v>
      </c>
      <c r="Q26" s="201">
        <f t="shared" si="97"/>
        <v>168.739</v>
      </c>
      <c r="R26" s="197">
        <f t="shared" si="97"/>
        <v>170.24600000000001</v>
      </c>
      <c r="S26" s="197">
        <f t="shared" si="97"/>
        <v>162.964</v>
      </c>
      <c r="T26" s="197">
        <f t="shared" si="97"/>
        <v>164.821</v>
      </c>
      <c r="U26" s="197">
        <f t="shared" si="97"/>
        <v>155.65</v>
      </c>
      <c r="V26" s="191">
        <f t="shared" si="97"/>
        <v>160.66</v>
      </c>
      <c r="W26" s="191">
        <f t="shared" si="97"/>
        <v>135.33799999999999</v>
      </c>
      <c r="X26" s="191">
        <f t="shared" si="97"/>
        <v>115.89400000000001</v>
      </c>
      <c r="Y26" s="191">
        <f t="shared" si="97"/>
        <v>116.979</v>
      </c>
      <c r="Z26" s="191">
        <f t="shared" si="97"/>
        <v>107.631</v>
      </c>
      <c r="AA26" s="191">
        <f t="shared" si="97"/>
        <v>100.09099999999999</v>
      </c>
      <c r="AB26" s="191">
        <f t="shared" si="97"/>
        <v>94.885000000000005</v>
      </c>
      <c r="AC26" s="191">
        <f t="shared" si="97"/>
        <v>92.766000000000005</v>
      </c>
      <c r="AE26" s="194">
        <f>SUM(B26:E26)</f>
        <v>781.25</v>
      </c>
      <c r="AF26" s="194">
        <f t="shared" ref="AF26:AG26" si="98">AF6+AF16</f>
        <v>860.27300000000002</v>
      </c>
      <c r="AG26" s="194">
        <f t="shared" si="98"/>
        <v>819.11900000000003</v>
      </c>
      <c r="AH26" s="194">
        <f t="shared" si="97"/>
        <v>713.10300000000007</v>
      </c>
      <c r="AI26" s="194">
        <f t="shared" si="97"/>
        <v>653.68100000000004</v>
      </c>
      <c r="AJ26" s="194">
        <f t="shared" si="97"/>
        <v>528.87099999999998</v>
      </c>
      <c r="AK26" s="194">
        <f t="shared" si="97"/>
        <v>395.37299999999999</v>
      </c>
      <c r="AL26" s="201">
        <f t="shared" si="97"/>
        <v>315.39999999999998</v>
      </c>
      <c r="AM26" s="201">
        <f t="shared" si="97"/>
        <v>230.7</v>
      </c>
    </row>
    <row r="27" spans="1:39" s="167" customFormat="1">
      <c r="A27" s="179" t="s">
        <v>148</v>
      </c>
      <c r="B27" s="201">
        <f t="shared" ref="B27:C27" si="99">B7+B17</f>
        <v>46.823999999999998</v>
      </c>
      <c r="C27" s="201">
        <f t="shared" si="99"/>
        <v>42.975999999999999</v>
      </c>
      <c r="D27" s="201">
        <f t="shared" ref="D27:E27" si="100">D7+D17</f>
        <v>44.427</v>
      </c>
      <c r="E27" s="201">
        <f t="shared" si="100"/>
        <v>48.223999999999997</v>
      </c>
      <c r="F27" s="201">
        <f t="shared" ref="F27:G27" si="101">F7+F17</f>
        <v>39.61</v>
      </c>
      <c r="G27" s="201">
        <f t="shared" si="101"/>
        <v>49.831000000000003</v>
      </c>
      <c r="H27" s="201">
        <f t="shared" ref="H27:I27" si="102">H7+H17</f>
        <v>55.384999999999998</v>
      </c>
      <c r="I27" s="201">
        <f t="shared" si="102"/>
        <v>46.97</v>
      </c>
      <c r="J27" s="201">
        <f t="shared" ref="J27:K27" si="103">J7+J17</f>
        <v>47.944000000000003</v>
      </c>
      <c r="K27" s="201">
        <f t="shared" si="103"/>
        <v>46.554000000000002</v>
      </c>
      <c r="L27" s="201">
        <f t="shared" si="81"/>
        <v>40.014000000000003</v>
      </c>
      <c r="M27" s="201">
        <f t="shared" si="81"/>
        <v>30.797999999999998</v>
      </c>
      <c r="N27" s="201">
        <f t="shared" ref="N27:AM27" si="104">N7+N17</f>
        <v>35.539000000000001</v>
      </c>
      <c r="O27" s="201">
        <f t="shared" si="104"/>
        <v>28.05</v>
      </c>
      <c r="P27" s="201">
        <f t="shared" si="104"/>
        <v>24.111999999999998</v>
      </c>
      <c r="Q27" s="201">
        <f t="shared" si="104"/>
        <v>21.193999999999999</v>
      </c>
      <c r="R27" s="197">
        <f t="shared" si="104"/>
        <v>23.838999999999999</v>
      </c>
      <c r="S27" s="197">
        <f t="shared" si="104"/>
        <v>23.454000000000001</v>
      </c>
      <c r="T27" s="197">
        <f t="shared" si="104"/>
        <v>20.597999999999999</v>
      </c>
      <c r="U27" s="197">
        <f t="shared" si="104"/>
        <v>18.443999999999999</v>
      </c>
      <c r="V27" s="191">
        <f t="shared" si="104"/>
        <v>18.494</v>
      </c>
      <c r="W27" s="191">
        <f t="shared" si="104"/>
        <v>17.853000000000002</v>
      </c>
      <c r="X27" s="191">
        <f t="shared" si="104"/>
        <v>16.559999999999999</v>
      </c>
      <c r="Y27" s="191">
        <f t="shared" si="104"/>
        <v>15.847</v>
      </c>
      <c r="Z27" s="191">
        <f t="shared" si="104"/>
        <v>15.987</v>
      </c>
      <c r="AA27" s="191">
        <f t="shared" si="104"/>
        <v>14.685</v>
      </c>
      <c r="AB27" s="191">
        <f t="shared" si="104"/>
        <v>13.715999999999999</v>
      </c>
      <c r="AC27" s="191">
        <f t="shared" si="104"/>
        <v>13.909000000000001</v>
      </c>
      <c r="AE27" s="194">
        <f>SUM(B27:E27)</f>
        <v>182.45099999999999</v>
      </c>
      <c r="AF27" s="194">
        <f t="shared" ref="AF27:AG27" si="105">AF7+AF17</f>
        <v>191.79599999999999</v>
      </c>
      <c r="AG27" s="194">
        <f t="shared" si="105"/>
        <v>165.31</v>
      </c>
      <c r="AH27" s="194">
        <f t="shared" si="104"/>
        <v>108.895</v>
      </c>
      <c r="AI27" s="194">
        <f t="shared" si="104"/>
        <v>86.334999999999994</v>
      </c>
      <c r="AJ27" s="194">
        <f t="shared" si="104"/>
        <v>68.753999999999991</v>
      </c>
      <c r="AK27" s="194">
        <f t="shared" si="104"/>
        <v>58.296999999999997</v>
      </c>
      <c r="AL27" s="201">
        <f t="shared" si="104"/>
        <v>55.6</v>
      </c>
      <c r="AM27" s="201">
        <f t="shared" si="104"/>
        <v>39.9</v>
      </c>
    </row>
    <row r="28" spans="1:39">
      <c r="A28" s="16" t="s">
        <v>20</v>
      </c>
      <c r="B28" s="201">
        <f t="shared" ref="B28:C28" si="106">B8+B18</f>
        <v>14.709999999999999</v>
      </c>
      <c r="C28" s="201">
        <f t="shared" si="106"/>
        <v>13.629</v>
      </c>
      <c r="D28" s="201">
        <f t="shared" ref="D28:E28" si="107">D8+D18</f>
        <v>12.766999999999999</v>
      </c>
      <c r="E28" s="201">
        <f t="shared" si="107"/>
        <v>12.424000000000001</v>
      </c>
      <c r="F28" s="201">
        <f t="shared" ref="F28:G28" si="108">F8+F18</f>
        <v>12.788</v>
      </c>
      <c r="G28" s="201">
        <f t="shared" si="108"/>
        <v>12.074999999999999</v>
      </c>
      <c r="H28" s="201">
        <f t="shared" ref="H28:I28" si="109">H8+H18</f>
        <v>11.526</v>
      </c>
      <c r="I28" s="201">
        <f t="shared" si="109"/>
        <v>10.844999999999999</v>
      </c>
      <c r="J28" s="201">
        <f t="shared" ref="J28:K28" si="110">J8+J18</f>
        <v>10.878</v>
      </c>
      <c r="K28" s="201">
        <f t="shared" si="110"/>
        <v>10.365</v>
      </c>
      <c r="L28" s="201">
        <f t="shared" si="81"/>
        <v>9.2989999999999995</v>
      </c>
      <c r="M28" s="201">
        <f t="shared" si="81"/>
        <v>9.0169999999999995</v>
      </c>
      <c r="N28" s="201">
        <f t="shared" ref="N28:AM28" si="111">N8+N18</f>
        <v>8.9130000000000003</v>
      </c>
      <c r="O28" s="201">
        <f t="shared" si="111"/>
        <v>8.9350000000000005</v>
      </c>
      <c r="P28" s="25">
        <f t="shared" si="111"/>
        <v>8.782</v>
      </c>
      <c r="Q28" s="25">
        <f t="shared" si="111"/>
        <v>8.4599999999999991</v>
      </c>
      <c r="R28" s="197">
        <f t="shared" si="111"/>
        <v>8.3979999999999997</v>
      </c>
      <c r="S28" s="197">
        <f t="shared" si="111"/>
        <v>8.0279999999999987</v>
      </c>
      <c r="T28" s="197">
        <f t="shared" si="111"/>
        <v>7.2410000000000005</v>
      </c>
      <c r="U28" s="197">
        <f t="shared" si="111"/>
        <v>7.0880000000000001</v>
      </c>
      <c r="V28" s="191">
        <f t="shared" si="111"/>
        <v>7.2439999999999998</v>
      </c>
      <c r="W28" s="191">
        <f t="shared" si="111"/>
        <v>6.75</v>
      </c>
      <c r="X28" s="191">
        <f t="shared" si="111"/>
        <v>6.2519999999999998</v>
      </c>
      <c r="Y28" s="191">
        <f t="shared" si="111"/>
        <v>5.5490000000000004</v>
      </c>
      <c r="Z28" s="191">
        <f t="shared" si="111"/>
        <v>5.9039999999999999</v>
      </c>
      <c r="AA28" s="191">
        <f t="shared" si="111"/>
        <v>4.9569999999999999</v>
      </c>
      <c r="AB28" s="191">
        <f t="shared" si="111"/>
        <v>4.5090000000000003</v>
      </c>
      <c r="AC28" s="191">
        <f t="shared" si="111"/>
        <v>4.1899999999999995</v>
      </c>
      <c r="AE28" s="194">
        <f>SUM(B28:E28)</f>
        <v>53.529999999999994</v>
      </c>
      <c r="AF28" s="194">
        <f t="shared" ref="AF28:AG28" si="112">AF8+AF18</f>
        <v>47.234000000000002</v>
      </c>
      <c r="AG28" s="194">
        <f t="shared" si="112"/>
        <v>39.558999999999997</v>
      </c>
      <c r="AH28" s="194">
        <f t="shared" si="111"/>
        <v>35.090000000000003</v>
      </c>
      <c r="AI28" s="194">
        <f t="shared" si="111"/>
        <v>30.755000000000003</v>
      </c>
      <c r="AJ28" s="194">
        <f t="shared" si="111"/>
        <v>25.794999999999998</v>
      </c>
      <c r="AK28" s="194">
        <f t="shared" si="111"/>
        <v>19.559999999999999</v>
      </c>
      <c r="AL28" s="201">
        <f t="shared" si="111"/>
        <v>19.273</v>
      </c>
      <c r="AM28" s="201">
        <f t="shared" si="111"/>
        <v>19</v>
      </c>
    </row>
    <row r="29" spans="1:39">
      <c r="A29" s="16" t="s">
        <v>14</v>
      </c>
      <c r="B29" s="201">
        <f t="shared" ref="B29" si="113">B9+B19</f>
        <v>-76.361000000000004</v>
      </c>
      <c r="C29" s="201">
        <f t="shared" ref="C29:D29" si="114">C9+C19</f>
        <v>-64.5</v>
      </c>
      <c r="D29" s="201">
        <f t="shared" si="114"/>
        <v>-61.249000000000002</v>
      </c>
      <c r="E29" s="201">
        <f t="shared" ref="E29:G29" si="115">E9+E19</f>
        <v>-64.024000000000001</v>
      </c>
      <c r="F29" s="201">
        <f t="shared" si="115"/>
        <v>-74.897000000000006</v>
      </c>
      <c r="G29" s="201">
        <f t="shared" si="115"/>
        <v>-65.934000000000012</v>
      </c>
      <c r="H29" s="201">
        <f t="shared" ref="H29:I29" si="116">H9+H19</f>
        <v>-67.564999999999998</v>
      </c>
      <c r="I29" s="201">
        <f t="shared" si="116"/>
        <v>-64.22399999999999</v>
      </c>
      <c r="J29" s="201">
        <f t="shared" ref="J29:K29" si="117">J9+J19</f>
        <v>-76.2</v>
      </c>
      <c r="K29" s="201">
        <f t="shared" si="117"/>
        <v>-66.150999999999996</v>
      </c>
      <c r="L29" s="201">
        <f t="shared" si="81"/>
        <v>-67.374000000000009</v>
      </c>
      <c r="M29" s="201">
        <f t="shared" si="81"/>
        <v>-59.03</v>
      </c>
      <c r="N29" s="201">
        <f t="shared" ref="N29:AM29" si="118">N9+N19</f>
        <v>-62.098999999999997</v>
      </c>
      <c r="O29" s="201">
        <f t="shared" si="118"/>
        <v>-52.761000000000003</v>
      </c>
      <c r="P29" s="25">
        <f t="shared" si="118"/>
        <v>-44.2</v>
      </c>
      <c r="Q29" s="25">
        <f t="shared" si="118"/>
        <v>-43.564</v>
      </c>
      <c r="R29" s="197">
        <f t="shared" si="118"/>
        <v>-43.478000000000002</v>
      </c>
      <c r="S29" s="197">
        <f t="shared" si="118"/>
        <v>-44.273000000000003</v>
      </c>
      <c r="T29" s="197">
        <f t="shared" si="118"/>
        <v>-36.459000000000003</v>
      </c>
      <c r="U29" s="197">
        <f t="shared" si="118"/>
        <v>-36.883000000000003</v>
      </c>
      <c r="V29" s="191">
        <f t="shared" si="118"/>
        <v>-38.238</v>
      </c>
      <c r="W29" s="191">
        <f t="shared" si="118"/>
        <v>-34.055999999999997</v>
      </c>
      <c r="X29" s="191">
        <f t="shared" si="118"/>
        <v>-33.624000000000002</v>
      </c>
      <c r="Y29" s="191">
        <f t="shared" si="118"/>
        <v>-30.872</v>
      </c>
      <c r="Z29" s="191">
        <f t="shared" si="118"/>
        <v>-34.412999999999997</v>
      </c>
      <c r="AA29" s="191">
        <f t="shared" si="118"/>
        <v>-27.151</v>
      </c>
      <c r="AB29" s="191">
        <f t="shared" si="118"/>
        <v>-26.757999999999999</v>
      </c>
      <c r="AC29" s="191">
        <f t="shared" si="118"/>
        <v>-18.843</v>
      </c>
      <c r="AE29" s="194">
        <f>SUM(B29:E29)</f>
        <v>-266.13400000000001</v>
      </c>
      <c r="AF29" s="194">
        <f t="shared" ref="AF29:AG29" si="119">AF9+AF19</f>
        <v>-272.62</v>
      </c>
      <c r="AG29" s="194">
        <f t="shared" si="119"/>
        <v>-268.755</v>
      </c>
      <c r="AH29" s="194">
        <f t="shared" si="118"/>
        <v>-202.624</v>
      </c>
      <c r="AI29" s="194">
        <f t="shared" si="118"/>
        <v>-161.09300000000002</v>
      </c>
      <c r="AJ29" s="194">
        <f t="shared" si="118"/>
        <v>-136.79000000000002</v>
      </c>
      <c r="AK29" s="194">
        <f t="shared" si="118"/>
        <v>-107.16499999999999</v>
      </c>
      <c r="AL29" s="201">
        <f t="shared" si="118"/>
        <v>-90.798000000000002</v>
      </c>
      <c r="AM29" s="201">
        <f t="shared" si="118"/>
        <v>-75.400000000000006</v>
      </c>
    </row>
    <row r="30" spans="1:39" s="14" customFormat="1">
      <c r="A30" s="15" t="s">
        <v>19</v>
      </c>
      <c r="B30" s="190">
        <f t="shared" ref="B30:C30" si="120">B10+B20</f>
        <v>3009.4220000000005</v>
      </c>
      <c r="C30" s="190">
        <f t="shared" si="120"/>
        <v>2434.8160000000003</v>
      </c>
      <c r="D30" s="190">
        <f t="shared" ref="D30:E30" si="121">D10+D20</f>
        <v>2329.2120000000004</v>
      </c>
      <c r="E30" s="190">
        <f t="shared" si="121"/>
        <v>2442.828</v>
      </c>
      <c r="F30" s="190">
        <f t="shared" ref="F30:G30" si="122">F10+F20</f>
        <v>2715.5390000000002</v>
      </c>
      <c r="G30" s="190">
        <f t="shared" si="122"/>
        <v>2282.9569999999994</v>
      </c>
      <c r="H30" s="190">
        <f t="shared" ref="H30:I30" si="123">H10+H20</f>
        <v>2317.855</v>
      </c>
      <c r="I30" s="190">
        <f t="shared" si="123"/>
        <v>2449.8819999999996</v>
      </c>
      <c r="J30" s="190">
        <f t="shared" ref="J30:K30" si="124">J10+J20</f>
        <v>2964.6700000000005</v>
      </c>
      <c r="K30" s="190">
        <f t="shared" si="124"/>
        <v>2579.2020000000007</v>
      </c>
      <c r="L30" s="190">
        <f t="shared" si="81"/>
        <v>2521.1770000000001</v>
      </c>
      <c r="M30" s="190">
        <f t="shared" si="81"/>
        <v>2437.4289999999996</v>
      </c>
      <c r="N30" s="190">
        <f t="shared" ref="N30:AM30" si="125">N10+N20</f>
        <v>2641.4850000000001</v>
      </c>
      <c r="O30" s="190">
        <f t="shared" si="125"/>
        <v>2181.1950000000006</v>
      </c>
      <c r="P30" s="190">
        <f t="shared" si="125"/>
        <v>1979.2160000000006</v>
      </c>
      <c r="Q30" s="190">
        <f t="shared" si="125"/>
        <v>1913.6710000000003</v>
      </c>
      <c r="R30" s="190">
        <f t="shared" si="125"/>
        <v>2200.0099999999998</v>
      </c>
      <c r="S30" s="190">
        <f t="shared" si="125"/>
        <v>1844.2080000000001</v>
      </c>
      <c r="T30" s="190">
        <f t="shared" si="125"/>
        <v>1802.9940000000004</v>
      </c>
      <c r="U30" s="190">
        <f t="shared" si="125"/>
        <v>1804.384</v>
      </c>
      <c r="V30" s="190">
        <f t="shared" si="125"/>
        <v>1927.8580000000004</v>
      </c>
      <c r="W30" s="190">
        <f t="shared" si="125"/>
        <v>1602.6579999999999</v>
      </c>
      <c r="X30" s="190">
        <f t="shared" si="125"/>
        <v>1472.8020000000001</v>
      </c>
      <c r="Y30" s="190">
        <f t="shared" si="125"/>
        <v>1416.0529999999999</v>
      </c>
      <c r="Z30" s="190">
        <f t="shared" si="125"/>
        <v>1596.5550000000003</v>
      </c>
      <c r="AA30" s="190">
        <f t="shared" si="125"/>
        <v>1197.3969999999997</v>
      </c>
      <c r="AB30" s="190">
        <f t="shared" si="125"/>
        <v>1073.01</v>
      </c>
      <c r="AC30" s="190">
        <f t="shared" si="125"/>
        <v>941.06299999999999</v>
      </c>
      <c r="AE30" s="190">
        <f t="shared" ref="AE30" si="126">AE10+AE20</f>
        <v>10216.278</v>
      </c>
      <c r="AF30" s="190">
        <f t="shared" ref="AF30:AG30" si="127">AF10+AF20</f>
        <v>9766.2329999999984</v>
      </c>
      <c r="AG30" s="190">
        <f t="shared" si="127"/>
        <v>10502.478000000003</v>
      </c>
      <c r="AH30" s="190">
        <f t="shared" si="125"/>
        <v>8715.5669999999973</v>
      </c>
      <c r="AI30" s="190">
        <f t="shared" si="125"/>
        <v>7651.5959999999986</v>
      </c>
      <c r="AJ30" s="190">
        <f t="shared" si="125"/>
        <v>6419.371000000001</v>
      </c>
      <c r="AK30" s="190">
        <f t="shared" si="125"/>
        <v>4808.0249999999987</v>
      </c>
      <c r="AL30" s="190">
        <f t="shared" si="125"/>
        <v>3351.0480000000007</v>
      </c>
      <c r="AM30" s="190">
        <f t="shared" si="125"/>
        <v>2610.4999999999995</v>
      </c>
    </row>
    <row r="31" spans="1:39">
      <c r="A31" s="24"/>
      <c r="B31" s="189"/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23"/>
      <c r="Q31" s="23"/>
      <c r="R31" s="23"/>
      <c r="S31" s="23"/>
      <c r="T31" s="23"/>
      <c r="U31" s="23"/>
      <c r="V31" s="189"/>
      <c r="W31" s="189"/>
      <c r="X31" s="189"/>
      <c r="Y31" s="189"/>
      <c r="Z31" s="189"/>
      <c r="AA31" s="189"/>
      <c r="AB31" s="189"/>
      <c r="AC31" s="188"/>
      <c r="AE31" s="188"/>
      <c r="AF31" s="188"/>
      <c r="AG31" s="188"/>
      <c r="AH31" s="188"/>
      <c r="AI31" s="188"/>
      <c r="AJ31" s="188"/>
      <c r="AK31" s="188"/>
      <c r="AL31" s="188"/>
      <c r="AM31" s="188"/>
    </row>
    <row r="32" spans="1:39" s="18" customFormat="1">
      <c r="A32" s="20" t="s">
        <v>28</v>
      </c>
      <c r="B32" s="185" t="str">
        <f t="shared" ref="B32" si="128">B22</f>
        <v>4T16</v>
      </c>
      <c r="C32" s="185" t="str">
        <f t="shared" ref="C32:D32" si="129">C22</f>
        <v>3T16</v>
      </c>
      <c r="D32" s="185" t="str">
        <f t="shared" si="129"/>
        <v>2T16</v>
      </c>
      <c r="E32" s="185" t="str">
        <f t="shared" ref="E32:F32" si="130">E22</f>
        <v>1T16</v>
      </c>
      <c r="F32" s="185" t="str">
        <f t="shared" si="130"/>
        <v>4T15</v>
      </c>
      <c r="G32" s="185" t="str">
        <f t="shared" ref="G32:H32" si="131">G22</f>
        <v>3T15</v>
      </c>
      <c r="H32" s="185" t="str">
        <f t="shared" si="131"/>
        <v>2T15</v>
      </c>
      <c r="I32" s="185" t="str">
        <f t="shared" ref="I32:J32" si="132">I22</f>
        <v>1T15</v>
      </c>
      <c r="J32" s="185" t="str">
        <f t="shared" si="132"/>
        <v>4T14</v>
      </c>
      <c r="K32" s="185" t="str">
        <f t="shared" ref="K32:P32" si="133">K22</f>
        <v>3T14</v>
      </c>
      <c r="L32" s="185" t="str">
        <f t="shared" si="133"/>
        <v>2T14</v>
      </c>
      <c r="M32" s="185" t="str">
        <f t="shared" si="133"/>
        <v>1T14</v>
      </c>
      <c r="N32" s="185" t="str">
        <f t="shared" si="133"/>
        <v>4T13</v>
      </c>
      <c r="O32" s="185" t="str">
        <f t="shared" si="133"/>
        <v>3T13</v>
      </c>
      <c r="P32" s="19" t="str">
        <f t="shared" si="133"/>
        <v>2T13</v>
      </c>
      <c r="Q32" s="175" t="str">
        <f t="shared" ref="Q32:U32" si="134">Q22</f>
        <v>1T13</v>
      </c>
      <c r="R32" s="175" t="str">
        <f t="shared" si="134"/>
        <v>4T12</v>
      </c>
      <c r="S32" s="175" t="str">
        <f t="shared" si="134"/>
        <v>3T12</v>
      </c>
      <c r="T32" s="175" t="str">
        <f t="shared" si="134"/>
        <v>2T12</v>
      </c>
      <c r="U32" s="175" t="str">
        <f t="shared" si="134"/>
        <v>1T12</v>
      </c>
      <c r="V32" s="185" t="s">
        <v>133</v>
      </c>
      <c r="W32" s="185" t="s">
        <v>134</v>
      </c>
      <c r="X32" s="185" t="s">
        <v>135</v>
      </c>
      <c r="Y32" s="185" t="s">
        <v>136</v>
      </c>
      <c r="Z32" s="185" t="s">
        <v>137</v>
      </c>
      <c r="AA32" s="185" t="s">
        <v>138</v>
      </c>
      <c r="AB32" s="185" t="s">
        <v>139</v>
      </c>
      <c r="AC32" s="193" t="s">
        <v>140</v>
      </c>
      <c r="AE32" s="193">
        <f t="shared" ref="AE32" si="135">AE22</f>
        <v>2016</v>
      </c>
      <c r="AF32" s="193">
        <f t="shared" ref="AF32:AG32" si="136">AF22</f>
        <v>2015</v>
      </c>
      <c r="AG32" s="193">
        <f t="shared" si="136"/>
        <v>2014</v>
      </c>
      <c r="AH32" s="193">
        <f t="shared" ref="AH32:AM32" si="137">AH22</f>
        <v>2013</v>
      </c>
      <c r="AI32" s="193">
        <f t="shared" si="137"/>
        <v>2012</v>
      </c>
      <c r="AJ32" s="193">
        <f t="shared" si="137"/>
        <v>2011</v>
      </c>
      <c r="AK32" s="193">
        <f t="shared" si="137"/>
        <v>2010</v>
      </c>
      <c r="AL32" s="193">
        <f t="shared" si="137"/>
        <v>2009</v>
      </c>
      <c r="AM32" s="193">
        <f t="shared" si="137"/>
        <v>2008</v>
      </c>
    </row>
    <row r="33" spans="1:39">
      <c r="A33" s="16" t="s">
        <v>32</v>
      </c>
      <c r="B33" s="201">
        <v>-1993.998</v>
      </c>
      <c r="C33" s="201">
        <v>-1539.183</v>
      </c>
      <c r="D33" s="201">
        <v>-1461.732</v>
      </c>
      <c r="E33" s="201">
        <v>-1577.3810000000001</v>
      </c>
      <c r="F33" s="201">
        <v>-1811.855</v>
      </c>
      <c r="G33" s="201">
        <v>-1466.1089999999999</v>
      </c>
      <c r="H33" s="201">
        <v>-1475.577</v>
      </c>
      <c r="I33" s="201">
        <v>-1636.5550000000001</v>
      </c>
      <c r="J33" s="201">
        <v>-2016.07</v>
      </c>
      <c r="K33" s="201">
        <v>-1709.086</v>
      </c>
      <c r="L33" s="201">
        <v>-1707.616</v>
      </c>
      <c r="M33" s="201">
        <v>-1647.345</v>
      </c>
      <c r="N33" s="201">
        <v>-1800.306</v>
      </c>
      <c r="O33" s="201">
        <v>-1447.0540000000001</v>
      </c>
      <c r="P33" s="25">
        <v>-1307.1990000000001</v>
      </c>
      <c r="Q33" s="25">
        <v>-1265.787</v>
      </c>
      <c r="R33" s="25">
        <v>-1472.0160000000001</v>
      </c>
      <c r="S33" s="25">
        <v>-1203.693</v>
      </c>
      <c r="T33" s="25">
        <v>-1174.5650000000001</v>
      </c>
      <c r="U33" s="25">
        <v>-1201.694</v>
      </c>
      <c r="V33" s="191">
        <v>-1230.7729999999999</v>
      </c>
      <c r="W33" s="191">
        <v>-1047.184</v>
      </c>
      <c r="X33" s="191">
        <v>-964.81299999999999</v>
      </c>
      <c r="Y33" s="191">
        <v>-920.66800000000001</v>
      </c>
      <c r="Z33" s="191">
        <v>-1050.0419999999999</v>
      </c>
      <c r="AA33" s="191">
        <v>-765.38400000000001</v>
      </c>
      <c r="AB33" s="191">
        <v>-689.31899999999996</v>
      </c>
      <c r="AC33" s="191">
        <v>-588.07000000000005</v>
      </c>
      <c r="AE33" s="194">
        <f>SUM(B33:E33)</f>
        <v>-6572.2940000000008</v>
      </c>
      <c r="AF33" s="194">
        <f>SUM(F33:I33)</f>
        <v>-6390.0960000000005</v>
      </c>
      <c r="AG33" s="201">
        <f>SUM(J33:M33)</f>
        <v>-7080.1170000000002</v>
      </c>
      <c r="AH33" s="201">
        <v>-5820.3459999999995</v>
      </c>
      <c r="AI33" s="201">
        <v>-5051.9679999999998</v>
      </c>
      <c r="AJ33" s="201">
        <v>-4163.4380000000001</v>
      </c>
      <c r="AK33" s="201">
        <v>-3092.8150000000001</v>
      </c>
      <c r="AL33" s="201">
        <v>-2079.5569999999998</v>
      </c>
      <c r="AM33" s="201">
        <v>-1545.885</v>
      </c>
    </row>
    <row r="34" spans="1:39">
      <c r="A34" s="16" t="s">
        <v>31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5">
        <v>0</v>
      </c>
      <c r="Q34" s="25">
        <v>0</v>
      </c>
      <c r="R34" s="25">
        <v>0</v>
      </c>
      <c r="S34" s="25">
        <v>0</v>
      </c>
      <c r="T34" s="25">
        <v>1E-3</v>
      </c>
      <c r="U34" s="25">
        <v>-1E-3</v>
      </c>
      <c r="V34" s="191">
        <v>0</v>
      </c>
      <c r="W34" s="191">
        <v>0</v>
      </c>
      <c r="X34" s="191">
        <v>0</v>
      </c>
      <c r="Y34" s="191">
        <v>0</v>
      </c>
      <c r="Z34" s="191">
        <v>0</v>
      </c>
      <c r="AA34" s="191">
        <v>0</v>
      </c>
      <c r="AB34" s="191">
        <v>0</v>
      </c>
      <c r="AC34" s="191">
        <v>0</v>
      </c>
      <c r="AE34" s="194">
        <f>SUM(E34:H34)</f>
        <v>0</v>
      </c>
      <c r="AF34" s="194">
        <f>SUM(F34:I34)</f>
        <v>0</v>
      </c>
      <c r="AG34" s="201">
        <f>SUM(J34:M34)</f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</row>
    <row r="35" spans="1:39" s="182" customFormat="1">
      <c r="A35" s="17" t="s">
        <v>16</v>
      </c>
      <c r="B35" s="192">
        <f t="shared" ref="B35" si="138">B33+B34</f>
        <v>-1993.998</v>
      </c>
      <c r="C35" s="192">
        <f t="shared" ref="C35:D35" si="139">C33+C34</f>
        <v>-1539.183</v>
      </c>
      <c r="D35" s="192">
        <f t="shared" si="139"/>
        <v>-1461.732</v>
      </c>
      <c r="E35" s="192">
        <f t="shared" ref="E35:F35" si="140">E33+E34</f>
        <v>-1577.3810000000001</v>
      </c>
      <c r="F35" s="192">
        <f t="shared" si="140"/>
        <v>-1811.855</v>
      </c>
      <c r="G35" s="192">
        <f t="shared" ref="G35:I35" si="141">G33+G34</f>
        <v>-1466.1089999999999</v>
      </c>
      <c r="H35" s="192">
        <f t="shared" si="141"/>
        <v>-1475.577</v>
      </c>
      <c r="I35" s="192">
        <f t="shared" si="141"/>
        <v>-1636.5550000000001</v>
      </c>
      <c r="J35" s="192">
        <f t="shared" ref="J35:K35" si="142">J33+J34</f>
        <v>-2016.07</v>
      </c>
      <c r="K35" s="192">
        <f t="shared" si="142"/>
        <v>-1709.086</v>
      </c>
      <c r="L35" s="192">
        <f t="shared" ref="L35:AM35" si="143">L33+L34</f>
        <v>-1707.616</v>
      </c>
      <c r="M35" s="192">
        <f t="shared" si="143"/>
        <v>-1647.345</v>
      </c>
      <c r="N35" s="192">
        <f t="shared" si="143"/>
        <v>-1800.306</v>
      </c>
      <c r="O35" s="192">
        <f t="shared" si="143"/>
        <v>-1447.0540000000001</v>
      </c>
      <c r="P35" s="192">
        <f t="shared" si="143"/>
        <v>-1307.1990000000001</v>
      </c>
      <c r="Q35" s="192">
        <f t="shared" si="143"/>
        <v>-1265.787</v>
      </c>
      <c r="R35" s="192">
        <f t="shared" si="143"/>
        <v>-1472.0160000000001</v>
      </c>
      <c r="S35" s="192">
        <f t="shared" si="143"/>
        <v>-1203.693</v>
      </c>
      <c r="T35" s="192">
        <f t="shared" si="143"/>
        <v>-1174.5640000000001</v>
      </c>
      <c r="U35" s="192">
        <f t="shared" si="143"/>
        <v>-1201.6949999999999</v>
      </c>
      <c r="V35" s="192">
        <f t="shared" si="143"/>
        <v>-1230.7729999999999</v>
      </c>
      <c r="W35" s="192">
        <f t="shared" si="143"/>
        <v>-1047.184</v>
      </c>
      <c r="X35" s="192">
        <f t="shared" si="143"/>
        <v>-964.81299999999999</v>
      </c>
      <c r="Y35" s="192">
        <f t="shared" si="143"/>
        <v>-920.66800000000001</v>
      </c>
      <c r="Z35" s="192">
        <f t="shared" si="143"/>
        <v>-1050.0419999999999</v>
      </c>
      <c r="AA35" s="192">
        <f t="shared" si="143"/>
        <v>-765.38400000000001</v>
      </c>
      <c r="AB35" s="192">
        <f t="shared" si="143"/>
        <v>-689.31899999999996</v>
      </c>
      <c r="AC35" s="192">
        <f t="shared" si="143"/>
        <v>-588.07000000000005</v>
      </c>
      <c r="AE35" s="192">
        <f t="shared" ref="AE35" si="144">AE33+AE34</f>
        <v>-6572.2940000000008</v>
      </c>
      <c r="AF35" s="192">
        <f t="shared" ref="AF35:AG35" si="145">AF33+AF34</f>
        <v>-6390.0960000000005</v>
      </c>
      <c r="AG35" s="192">
        <f t="shared" si="145"/>
        <v>-7080.1170000000002</v>
      </c>
      <c r="AH35" s="192">
        <f t="shared" si="143"/>
        <v>-5820.3459999999995</v>
      </c>
      <c r="AI35" s="192">
        <f t="shared" si="143"/>
        <v>-5051.9679999999998</v>
      </c>
      <c r="AJ35" s="192">
        <f t="shared" si="143"/>
        <v>-4163.4380000000001</v>
      </c>
      <c r="AK35" s="192">
        <f t="shared" si="143"/>
        <v>-3092.8150000000001</v>
      </c>
      <c r="AL35" s="192">
        <f t="shared" si="143"/>
        <v>-2079.5569999999998</v>
      </c>
      <c r="AM35" s="192">
        <f t="shared" si="143"/>
        <v>-1545.885</v>
      </c>
    </row>
    <row r="36" spans="1:39" s="178" customFormat="1">
      <c r="A36" s="181" t="s">
        <v>149</v>
      </c>
      <c r="B36" s="202">
        <v>-27.908999999999999</v>
      </c>
      <c r="C36" s="202">
        <v>-29.103000000000002</v>
      </c>
      <c r="D36" s="202">
        <v>-29.742000000000001</v>
      </c>
      <c r="E36" s="202">
        <v>-30.382000000000001</v>
      </c>
      <c r="F36" s="202">
        <v>-34.097000000000001</v>
      </c>
      <c r="G36" s="202">
        <v>-36.332000000000001</v>
      </c>
      <c r="H36" s="202">
        <v>-33.427999999999997</v>
      </c>
      <c r="I36" s="202">
        <v>-30.873000000000001</v>
      </c>
      <c r="J36" s="202">
        <v>-29.652999999999999</v>
      </c>
      <c r="K36" s="202">
        <v>-29.957000000000001</v>
      </c>
      <c r="L36" s="201">
        <v>-27.914000000000001</v>
      </c>
      <c r="M36" s="201">
        <v>-26.109000000000002</v>
      </c>
      <c r="N36" s="201">
        <v>-23.968</v>
      </c>
      <c r="O36" s="201">
        <v>-20.396999999999998</v>
      </c>
      <c r="P36" s="201">
        <v>-17.276</v>
      </c>
      <c r="Q36" s="201">
        <v>-16.265999999999998</v>
      </c>
      <c r="R36" s="201">
        <v>-16.573</v>
      </c>
      <c r="S36" s="201">
        <v>-19.236999999999998</v>
      </c>
      <c r="T36" s="201">
        <v>-21.355</v>
      </c>
      <c r="U36" s="201">
        <v>-25.28</v>
      </c>
      <c r="V36" s="201">
        <v>-25.484999999999999</v>
      </c>
      <c r="W36" s="201">
        <v>-27.46</v>
      </c>
      <c r="X36" s="201">
        <v>-21.722999999999999</v>
      </c>
      <c r="Y36" s="201">
        <v>-22.917000000000002</v>
      </c>
      <c r="Z36" s="201">
        <v>-19.161999999999999</v>
      </c>
      <c r="AA36" s="201">
        <v>-16.538</v>
      </c>
      <c r="AB36" s="201">
        <v>-13.407999999999999</v>
      </c>
      <c r="AC36" s="201">
        <v>-11.853</v>
      </c>
      <c r="AE36" s="194">
        <f>SUM(B36:E36)</f>
        <v>-117.13600000000001</v>
      </c>
      <c r="AF36" s="194">
        <f>SUM(F36:I36)</f>
        <v>-134.72999999999999</v>
      </c>
      <c r="AG36" s="201">
        <f>SUM(J36:M36)</f>
        <v>-113.63300000000001</v>
      </c>
      <c r="AH36" s="201">
        <v>-77.906999999999996</v>
      </c>
      <c r="AI36" s="201">
        <v>-82.444999999999993</v>
      </c>
      <c r="AJ36" s="201">
        <v>-97.584999999999994</v>
      </c>
      <c r="AK36" s="201">
        <v>-60.960999999999999</v>
      </c>
      <c r="AL36" s="201">
        <v>-47.7</v>
      </c>
      <c r="AM36" s="201">
        <v>-42.5</v>
      </c>
    </row>
    <row r="37" spans="1:39" s="178" customFormat="1">
      <c r="A37" s="181" t="s">
        <v>150</v>
      </c>
      <c r="B37" s="202">
        <v>-6.5679999999999996</v>
      </c>
      <c r="C37" s="202">
        <v>-6.4139999999999997</v>
      </c>
      <c r="D37" s="202">
        <v>-6.6349999999999998</v>
      </c>
      <c r="E37" s="202">
        <v>-8.6859999999999999</v>
      </c>
      <c r="F37" s="202">
        <v>-8.7430000000000003</v>
      </c>
      <c r="G37" s="202">
        <v>-7.0119999999999996</v>
      </c>
      <c r="H37" s="202">
        <v>-6.1820000000000004</v>
      </c>
      <c r="I37" s="202">
        <v>-6.0380000000000003</v>
      </c>
      <c r="J37" s="202">
        <v>-5.5629999999999997</v>
      </c>
      <c r="K37" s="202">
        <v>-4.79</v>
      </c>
      <c r="L37" s="201">
        <v>-3.677</v>
      </c>
      <c r="M37" s="201">
        <v>-3.7610000000000001</v>
      </c>
      <c r="N37" s="201">
        <v>-2.67</v>
      </c>
      <c r="O37" s="201">
        <v>-2.7120000000000002</v>
      </c>
      <c r="P37" s="201">
        <v>-2.2509999999999999</v>
      </c>
      <c r="Q37" s="201">
        <v>-2.3929999999999998</v>
      </c>
      <c r="R37" s="201">
        <v>-1.38</v>
      </c>
      <c r="S37" s="201">
        <v>-1.6619999999999999</v>
      </c>
      <c r="T37" s="201">
        <v>-1.6040000000000001</v>
      </c>
      <c r="U37" s="201">
        <v>-1.702</v>
      </c>
      <c r="V37" s="201">
        <v>-1.3140000000000001</v>
      </c>
      <c r="W37" s="201">
        <v>-1.3049999999999999</v>
      </c>
      <c r="X37" s="201">
        <v>-1.1759999999999999</v>
      </c>
      <c r="Y37" s="201">
        <v>-1.123</v>
      </c>
      <c r="Z37" s="201">
        <v>-0.67700000000000005</v>
      </c>
      <c r="AA37" s="201">
        <v>-0.83899999999999997</v>
      </c>
      <c r="AB37" s="201">
        <v>-0.65300000000000002</v>
      </c>
      <c r="AC37" s="201">
        <v>-0.76600000000000001</v>
      </c>
      <c r="AE37" s="194">
        <f>SUM(B37:E37)</f>
        <v>-28.302999999999997</v>
      </c>
      <c r="AF37" s="194">
        <f>SUM(F37:I37)</f>
        <v>-27.974999999999998</v>
      </c>
      <c r="AG37" s="201">
        <f>SUM(J37:M37)</f>
        <v>-17.791</v>
      </c>
      <c r="AH37" s="201">
        <v>-10.026</v>
      </c>
      <c r="AI37" s="201">
        <v>-6.3479999999999999</v>
      </c>
      <c r="AJ37" s="201">
        <v>-4.9180000000000001</v>
      </c>
      <c r="AK37" s="201">
        <v>-2.9350000000000001</v>
      </c>
      <c r="AL37" s="201">
        <v>-3</v>
      </c>
      <c r="AM37" s="201">
        <v>-3.5</v>
      </c>
    </row>
    <row r="38" spans="1:39">
      <c r="A38" s="16" t="s">
        <v>30</v>
      </c>
      <c r="B38" s="201">
        <v>-7.4359999999999999</v>
      </c>
      <c r="C38" s="201">
        <v>-6.38</v>
      </c>
      <c r="D38" s="201">
        <v>-5.2789999999999999</v>
      </c>
      <c r="E38" s="201">
        <v>-4.7069999999999999</v>
      </c>
      <c r="F38" s="201">
        <v>-4.9400000000000004</v>
      </c>
      <c r="G38" s="201">
        <v>-4.7590000000000003</v>
      </c>
      <c r="H38" s="201">
        <v>-4.3289999999999997</v>
      </c>
      <c r="I38" s="201">
        <v>-4.0309999999999997</v>
      </c>
      <c r="J38" s="201">
        <v>-4.1040000000000001</v>
      </c>
      <c r="K38" s="201">
        <v>-3.665</v>
      </c>
      <c r="L38" s="201">
        <v>-3.1829999999999998</v>
      </c>
      <c r="M38" s="201">
        <v>-3.2589999999999999</v>
      </c>
      <c r="N38" s="201">
        <v>-3.0739999999999998</v>
      </c>
      <c r="O38" s="201">
        <v>-3.1080000000000001</v>
      </c>
      <c r="P38" s="25">
        <v>-3.3759999999999999</v>
      </c>
      <c r="Q38" s="25">
        <v>-3.294</v>
      </c>
      <c r="R38" s="201">
        <v>-3.2440000000000002</v>
      </c>
      <c r="S38" s="201">
        <v>-3.0779999999999998</v>
      </c>
      <c r="T38" s="201">
        <v>-2.5910000000000002</v>
      </c>
      <c r="U38" s="201">
        <v>-2.8260000000000001</v>
      </c>
      <c r="V38" s="201">
        <v>-3.47</v>
      </c>
      <c r="W38" s="201">
        <v>-4.3120000000000003</v>
      </c>
      <c r="X38" s="201">
        <v>-3.71</v>
      </c>
      <c r="Y38" s="201">
        <v>-2.605</v>
      </c>
      <c r="Z38" s="201">
        <v>-2.9409999999999998</v>
      </c>
      <c r="AA38" s="201">
        <v>-2.5819999999999999</v>
      </c>
      <c r="AB38" s="201">
        <v>-2.024</v>
      </c>
      <c r="AC38" s="201">
        <v>-2.0019999999999998</v>
      </c>
      <c r="AE38" s="194">
        <f>SUM(B38:E38)</f>
        <v>-23.802</v>
      </c>
      <c r="AF38" s="194">
        <f>SUM(F38:I38)</f>
        <v>-18.059000000000001</v>
      </c>
      <c r="AG38" s="201">
        <f>SUM(J38:M38)</f>
        <v>-14.211</v>
      </c>
      <c r="AH38" s="201">
        <v>-12.852</v>
      </c>
      <c r="AI38" s="201">
        <v>-11.739000000000001</v>
      </c>
      <c r="AJ38" s="201">
        <v>-14.097</v>
      </c>
      <c r="AK38" s="201">
        <v>-9.5489999999999995</v>
      </c>
      <c r="AL38" s="201">
        <v>-9.9730000000000008</v>
      </c>
      <c r="AM38" s="201">
        <v>-11.1</v>
      </c>
    </row>
    <row r="39" spans="1:39">
      <c r="A39" s="16" t="s">
        <v>14</v>
      </c>
      <c r="B39" s="201">
        <v>2.8129999999999997</v>
      </c>
      <c r="C39" s="201">
        <v>2.742</v>
      </c>
      <c r="D39" s="201">
        <v>2.2329999999999997</v>
      </c>
      <c r="E39" s="201">
        <v>2.1779999999999999</v>
      </c>
      <c r="F39" s="201">
        <v>2.2210000000000001</v>
      </c>
      <c r="G39" s="201">
        <v>2.1900000000000004</v>
      </c>
      <c r="H39" s="201">
        <v>2.137</v>
      </c>
      <c r="I39" s="201">
        <v>1.9770000000000003</v>
      </c>
      <c r="J39" s="201">
        <v>2.0220000000000002</v>
      </c>
      <c r="K39" s="201">
        <v>1.8989999999999998</v>
      </c>
      <c r="L39" s="201">
        <v>1.7600000000000002</v>
      </c>
      <c r="M39" s="201">
        <v>1.738</v>
      </c>
      <c r="N39" s="201">
        <v>2.5659999999999998</v>
      </c>
      <c r="O39" s="201">
        <v>1.7669999999999999</v>
      </c>
      <c r="P39" s="25">
        <v>1.7270000000000001</v>
      </c>
      <c r="Q39" s="25">
        <v>1.694</v>
      </c>
      <c r="R39" s="201">
        <v>1.706</v>
      </c>
      <c r="S39" s="201">
        <v>1.502</v>
      </c>
      <c r="T39" s="201">
        <v>1.3740000000000001</v>
      </c>
      <c r="U39" s="201">
        <v>1.321</v>
      </c>
      <c r="V39" s="201">
        <v>1.345</v>
      </c>
      <c r="W39" s="201">
        <v>1.214</v>
      </c>
      <c r="X39" s="201">
        <v>1.2769999999999999</v>
      </c>
      <c r="Y39" s="201">
        <v>1.1180000000000001</v>
      </c>
      <c r="Z39" s="201">
        <v>-2.4900000000000002</v>
      </c>
      <c r="AA39" s="201">
        <v>0.998</v>
      </c>
      <c r="AB39" s="201">
        <v>0.79300000000000004</v>
      </c>
      <c r="AC39" s="201">
        <v>0.69899999999999995</v>
      </c>
      <c r="AE39" s="194">
        <f>SUM(B39:E39)</f>
        <v>9.9659999999999993</v>
      </c>
      <c r="AF39" s="194">
        <f>SUM(F39:I39)</f>
        <v>8.5250000000000004</v>
      </c>
      <c r="AG39" s="201">
        <f>SUM(J39:M39)</f>
        <v>7.4190000000000005</v>
      </c>
      <c r="AH39" s="201">
        <v>7.7539999999999996</v>
      </c>
      <c r="AI39" s="201">
        <v>5.9029999999999996</v>
      </c>
      <c r="AJ39" s="201">
        <v>4.9539999999999997</v>
      </c>
      <c r="AK39" s="201">
        <v>0</v>
      </c>
      <c r="AL39" s="201">
        <v>0</v>
      </c>
      <c r="AM39" s="201">
        <v>0</v>
      </c>
    </row>
    <row r="40" spans="1:39" s="14" customFormat="1">
      <c r="A40" s="15" t="s">
        <v>29</v>
      </c>
      <c r="B40" s="190">
        <f t="shared" ref="B40:C40" si="146">B35+B36+B37+B38+B39</f>
        <v>-2033.098</v>
      </c>
      <c r="C40" s="190">
        <f t="shared" si="146"/>
        <v>-1578.3380000000002</v>
      </c>
      <c r="D40" s="190">
        <f t="shared" ref="D40:E40" si="147">D35+D36+D37+D38+D39</f>
        <v>-1501.155</v>
      </c>
      <c r="E40" s="190">
        <f t="shared" si="147"/>
        <v>-1618.9780000000001</v>
      </c>
      <c r="F40" s="190">
        <f t="shared" ref="F40:G40" si="148">F35+F36+F37+F38+F39</f>
        <v>-1857.414</v>
      </c>
      <c r="G40" s="190">
        <f t="shared" si="148"/>
        <v>-1512.0219999999999</v>
      </c>
      <c r="H40" s="190">
        <f t="shared" ref="H40:I40" si="149">H35+H36+H37+H38+H39</f>
        <v>-1517.3790000000001</v>
      </c>
      <c r="I40" s="190">
        <f t="shared" si="149"/>
        <v>-1675.52</v>
      </c>
      <c r="J40" s="190">
        <f t="shared" ref="J40:K40" si="150">J35+J36+J37+J38+J39</f>
        <v>-2053.3679999999999</v>
      </c>
      <c r="K40" s="190">
        <f t="shared" si="150"/>
        <v>-1745.5990000000002</v>
      </c>
      <c r="L40" s="190">
        <f t="shared" ref="L40:M40" si="151">L35+L36+L37+L38+L39</f>
        <v>-1740.6299999999999</v>
      </c>
      <c r="M40" s="190">
        <f t="shared" si="151"/>
        <v>-1678.7359999999999</v>
      </c>
      <c r="N40" s="190">
        <f t="shared" ref="N40" si="152">N35+N36+N37+N38+N39</f>
        <v>-1827.4520000000002</v>
      </c>
      <c r="O40" s="190">
        <f t="shared" ref="O40" si="153">O35+O36+O37+O38+O39</f>
        <v>-1471.5039999999999</v>
      </c>
      <c r="P40" s="190">
        <f t="shared" ref="P40" si="154">P35+P36+P37+P38+P39</f>
        <v>-1328.375</v>
      </c>
      <c r="Q40" s="190">
        <f t="shared" ref="Q40" si="155">Q35+Q36+Q37+Q38+Q39</f>
        <v>-1286.0460000000003</v>
      </c>
      <c r="R40" s="190">
        <f t="shared" ref="R40" si="156">R35+R36+R37+R38+R39</f>
        <v>-1491.5070000000003</v>
      </c>
      <c r="S40" s="190">
        <f t="shared" ref="S40" si="157">S35+S36+S37+S38+S39</f>
        <v>-1226.1680000000001</v>
      </c>
      <c r="T40" s="190">
        <f t="shared" ref="T40" si="158">T35+T36+T37+T38+T39</f>
        <v>-1198.74</v>
      </c>
      <c r="U40" s="190">
        <f t="shared" ref="U40" si="159">U35+U36+U37+U38+U39</f>
        <v>-1230.182</v>
      </c>
      <c r="V40" s="190">
        <f t="shared" ref="V40" si="160">V35+V36+V37+V38+V39</f>
        <v>-1259.6969999999999</v>
      </c>
      <c r="W40" s="190">
        <f t="shared" ref="W40" si="161">W35+W36+W37+W38+W39</f>
        <v>-1079.047</v>
      </c>
      <c r="X40" s="190">
        <f t="shared" ref="X40" si="162">X35+X36+X37+X38+X39</f>
        <v>-990.14499999999998</v>
      </c>
      <c r="Y40" s="190">
        <f t="shared" ref="Y40" si="163">Y35+Y36+Y37+Y38+Y39</f>
        <v>-946.19500000000005</v>
      </c>
      <c r="Z40" s="190">
        <f t="shared" ref="Z40" si="164">Z35+Z36+Z37+Z38+Z39</f>
        <v>-1075.3119999999999</v>
      </c>
      <c r="AA40" s="190">
        <f t="shared" ref="AA40" si="165">AA35+AA36+AA37+AA38+AA39</f>
        <v>-784.34500000000003</v>
      </c>
      <c r="AB40" s="190">
        <f t="shared" ref="AB40" si="166">AB35+AB36+AB37+AB38+AB39</f>
        <v>-704.61099999999999</v>
      </c>
      <c r="AC40" s="190">
        <f t="shared" ref="AC40" si="167">AC35+AC36+AC37+AC38+AC39</f>
        <v>-601.99199999999996</v>
      </c>
      <c r="AE40" s="190">
        <f t="shared" ref="AE40:AF40" si="168">AE35+AE36+AE37+AE38+AE39</f>
        <v>-6731.5690000000004</v>
      </c>
      <c r="AF40" s="190">
        <f t="shared" si="168"/>
        <v>-6562.3350000000009</v>
      </c>
      <c r="AG40" s="190">
        <f t="shared" ref="AG40:AH40" si="169">AG35+AG36+AG37+AG38+AG39</f>
        <v>-7218.3330000000005</v>
      </c>
      <c r="AH40" s="190">
        <f t="shared" si="169"/>
        <v>-5913.3769999999995</v>
      </c>
      <c r="AI40" s="190">
        <f t="shared" ref="AI40" si="170">AI35+AI36+AI37+AI38+AI39</f>
        <v>-5146.5969999999988</v>
      </c>
      <c r="AJ40" s="190">
        <f t="shared" ref="AJ40" si="171">AJ35+AJ36+AJ37+AJ38+AJ39</f>
        <v>-4275.0839999999998</v>
      </c>
      <c r="AK40" s="190">
        <f t="shared" ref="AK40" si="172">AK35+AK36+AK37+AK38+AK39</f>
        <v>-3166.2599999999998</v>
      </c>
      <c r="AL40" s="190">
        <f t="shared" ref="AL40" si="173">AL35+AL36+AL37+AL38+AL39</f>
        <v>-2140.2299999999996</v>
      </c>
      <c r="AM40" s="190">
        <f>AM35+AM36+AM37+AM38+AM39</f>
        <v>-1602.9849999999999</v>
      </c>
    </row>
    <row r="41" spans="1:39">
      <c r="A41" s="24"/>
      <c r="B41" s="189"/>
      <c r="C41" s="189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23"/>
      <c r="Q41" s="23"/>
      <c r="R41" s="23"/>
      <c r="S41" s="23"/>
      <c r="T41" s="23"/>
      <c r="U41" s="23"/>
      <c r="V41" s="189"/>
      <c r="W41" s="189"/>
      <c r="X41" s="189"/>
      <c r="Y41" s="189"/>
      <c r="Z41" s="189"/>
      <c r="AA41" s="189"/>
      <c r="AB41" s="189"/>
      <c r="AC41" s="188"/>
      <c r="AE41" s="188"/>
      <c r="AF41" s="188"/>
      <c r="AG41" s="188"/>
      <c r="AH41" s="188"/>
      <c r="AI41" s="188"/>
      <c r="AJ41" s="188"/>
      <c r="AK41" s="188"/>
      <c r="AL41" s="188"/>
      <c r="AM41" s="188"/>
    </row>
    <row r="42" spans="1:39" s="18" customFormat="1">
      <c r="A42" s="20" t="s">
        <v>28</v>
      </c>
      <c r="B42" s="185" t="str">
        <f t="shared" ref="B42" si="174">B32</f>
        <v>4T16</v>
      </c>
      <c r="C42" s="185" t="str">
        <f t="shared" ref="C42:D42" si="175">C32</f>
        <v>3T16</v>
      </c>
      <c r="D42" s="185" t="str">
        <f t="shared" si="175"/>
        <v>2T16</v>
      </c>
      <c r="E42" s="185" t="str">
        <f t="shared" ref="E42:F42" si="176">E32</f>
        <v>1T16</v>
      </c>
      <c r="F42" s="185" t="str">
        <f t="shared" si="176"/>
        <v>4T15</v>
      </c>
      <c r="G42" s="185" t="str">
        <f t="shared" ref="G42:H42" si="177">G32</f>
        <v>3T15</v>
      </c>
      <c r="H42" s="185" t="str">
        <f t="shared" si="177"/>
        <v>2T15</v>
      </c>
      <c r="I42" s="185" t="str">
        <f t="shared" ref="I42:J42" si="178">I32</f>
        <v>1T15</v>
      </c>
      <c r="J42" s="185" t="str">
        <f t="shared" si="178"/>
        <v>4T14</v>
      </c>
      <c r="K42" s="185" t="str">
        <f t="shared" ref="K42:P42" si="179">K32</f>
        <v>3T14</v>
      </c>
      <c r="L42" s="185" t="str">
        <f t="shared" si="179"/>
        <v>2T14</v>
      </c>
      <c r="M42" s="185" t="str">
        <f t="shared" si="179"/>
        <v>1T14</v>
      </c>
      <c r="N42" s="185" t="str">
        <f t="shared" si="179"/>
        <v>4T13</v>
      </c>
      <c r="O42" s="185" t="str">
        <f t="shared" si="179"/>
        <v>3T13</v>
      </c>
      <c r="P42" s="19" t="str">
        <f t="shared" si="179"/>
        <v>2T13</v>
      </c>
      <c r="Q42" s="175" t="str">
        <f t="shared" ref="Q42:U42" si="180">Q32</f>
        <v>1T13</v>
      </c>
      <c r="R42" s="175" t="str">
        <f t="shared" si="180"/>
        <v>4T12</v>
      </c>
      <c r="S42" s="175" t="str">
        <f t="shared" si="180"/>
        <v>3T12</v>
      </c>
      <c r="T42" s="175" t="str">
        <f t="shared" si="180"/>
        <v>2T12</v>
      </c>
      <c r="U42" s="175" t="str">
        <f t="shared" si="180"/>
        <v>1T12</v>
      </c>
      <c r="V42" s="185" t="s">
        <v>133</v>
      </c>
      <c r="W42" s="185" t="s">
        <v>134</v>
      </c>
      <c r="X42" s="185" t="s">
        <v>135</v>
      </c>
      <c r="Y42" s="185" t="s">
        <v>136</v>
      </c>
      <c r="Z42" s="185" t="s">
        <v>137</v>
      </c>
      <c r="AA42" s="185" t="s">
        <v>138</v>
      </c>
      <c r="AB42" s="185" t="s">
        <v>139</v>
      </c>
      <c r="AC42" s="193" t="s">
        <v>140</v>
      </c>
      <c r="AE42" s="193">
        <f t="shared" ref="AE42" si="181">AE32</f>
        <v>2016</v>
      </c>
      <c r="AF42" s="193">
        <f t="shared" ref="AF42:AG42" si="182">AF32</f>
        <v>2015</v>
      </c>
      <c r="AG42" s="193">
        <f t="shared" si="182"/>
        <v>2014</v>
      </c>
      <c r="AH42" s="193">
        <f t="shared" ref="AH42:AM42" si="183">AH32</f>
        <v>2013</v>
      </c>
      <c r="AI42" s="193">
        <f t="shared" si="183"/>
        <v>2012</v>
      </c>
      <c r="AJ42" s="193">
        <f t="shared" si="183"/>
        <v>2011</v>
      </c>
      <c r="AK42" s="193">
        <f t="shared" si="183"/>
        <v>2010</v>
      </c>
      <c r="AL42" s="193">
        <f t="shared" si="183"/>
        <v>2009</v>
      </c>
      <c r="AM42" s="193">
        <f t="shared" si="183"/>
        <v>2008</v>
      </c>
    </row>
    <row r="43" spans="1:39">
      <c r="A43" s="16" t="s">
        <v>27</v>
      </c>
      <c r="B43" s="201">
        <f t="shared" ref="B43:C43" si="184">B23+B33</f>
        <v>708.24600000000009</v>
      </c>
      <c r="C43" s="201">
        <f t="shared" si="184"/>
        <v>599.67200000000003</v>
      </c>
      <c r="D43" s="201">
        <f t="shared" ref="D43:E43" si="185">D23+D33</f>
        <v>577.03900000000021</v>
      </c>
      <c r="E43" s="201">
        <f t="shared" si="185"/>
        <v>574.08799999999997</v>
      </c>
      <c r="F43" s="201">
        <f t="shared" ref="F43:G43" si="186">F23+F33</f>
        <v>598.00599999999986</v>
      </c>
      <c r="G43" s="201">
        <f t="shared" si="186"/>
        <v>500.76700000000005</v>
      </c>
      <c r="H43" s="201">
        <f t="shared" ref="H43:M43" si="187">H23+H33</f>
        <v>516.33299999999986</v>
      </c>
      <c r="I43" s="201">
        <f t="shared" si="187"/>
        <v>500.23699999999985</v>
      </c>
      <c r="J43" s="201">
        <f t="shared" si="187"/>
        <v>627.58899999999971</v>
      </c>
      <c r="K43" s="201">
        <f t="shared" si="187"/>
        <v>562.04700000000025</v>
      </c>
      <c r="L43" s="201">
        <f t="shared" si="187"/>
        <v>515.41499999999996</v>
      </c>
      <c r="M43" s="201">
        <f t="shared" si="187"/>
        <v>513.00900000000024</v>
      </c>
      <c r="N43" s="201">
        <f t="shared" ref="N43:AM43" si="188">N23+N33</f>
        <v>569.54199999999992</v>
      </c>
      <c r="O43" s="201">
        <f t="shared" si="188"/>
        <v>474.20500000000015</v>
      </c>
      <c r="P43" s="25">
        <f t="shared" si="188"/>
        <v>432.07799999999997</v>
      </c>
      <c r="Q43" s="25">
        <f t="shared" si="188"/>
        <v>418.96000000000004</v>
      </c>
      <c r="R43" s="25">
        <f t="shared" si="188"/>
        <v>495.89699999999993</v>
      </c>
      <c r="S43" s="25">
        <f t="shared" si="188"/>
        <v>420.09799999999996</v>
      </c>
      <c r="T43" s="25">
        <f t="shared" si="188"/>
        <v>404.2829999999999</v>
      </c>
      <c r="U43" s="25">
        <f t="shared" si="188"/>
        <v>395.82500000000005</v>
      </c>
      <c r="V43" s="191">
        <f t="shared" si="188"/>
        <v>477.83800000000019</v>
      </c>
      <c r="W43" s="191">
        <f t="shared" si="188"/>
        <v>372.80400000000009</v>
      </c>
      <c r="X43" s="191">
        <f t="shared" si="188"/>
        <v>349.02300000000002</v>
      </c>
      <c r="Y43" s="191">
        <f t="shared" si="188"/>
        <v>339.9319999999999</v>
      </c>
      <c r="Z43" s="191">
        <f t="shared" si="188"/>
        <v>399.3610000000001</v>
      </c>
      <c r="AA43" s="191">
        <f t="shared" si="188"/>
        <v>296.48700000000008</v>
      </c>
      <c r="AB43" s="191">
        <f t="shared" si="188"/>
        <v>259.07900000000006</v>
      </c>
      <c r="AC43" s="191">
        <f t="shared" si="188"/>
        <v>232.83199999999988</v>
      </c>
      <c r="AE43" s="194">
        <f t="shared" ref="AE43:AE46" si="189">AE23+AE33</f>
        <v>2459.0449999999992</v>
      </c>
      <c r="AF43" s="194">
        <f t="shared" ref="AF43:AG43" si="190">AF23+AF33</f>
        <v>2115.3429999999998</v>
      </c>
      <c r="AG43" s="194">
        <f t="shared" si="190"/>
        <v>2218.0599999999995</v>
      </c>
      <c r="AH43" s="194">
        <f t="shared" si="188"/>
        <v>1894.7849999999999</v>
      </c>
      <c r="AI43" s="194">
        <f t="shared" si="188"/>
        <v>1716.1030000000001</v>
      </c>
      <c r="AJ43" s="194">
        <f t="shared" si="188"/>
        <v>1539.5970000000007</v>
      </c>
      <c r="AK43" s="194">
        <f t="shared" si="188"/>
        <v>1187.7589999999996</v>
      </c>
      <c r="AL43" s="201">
        <f t="shared" si="188"/>
        <v>831.08300000000008</v>
      </c>
      <c r="AM43" s="201">
        <f t="shared" si="188"/>
        <v>706.57199999999989</v>
      </c>
    </row>
    <row r="44" spans="1:39">
      <c r="A44" s="16" t="s">
        <v>26</v>
      </c>
      <c r="B44" s="201">
        <f t="shared" ref="B44" si="191">B24+B34</f>
        <v>125.134</v>
      </c>
      <c r="C44" s="201">
        <f t="shared" ref="C44:D44" si="192">C24+C34</f>
        <v>108.99</v>
      </c>
      <c r="D44" s="201">
        <f t="shared" si="192"/>
        <v>97.959000000000003</v>
      </c>
      <c r="E44" s="201">
        <f t="shared" ref="E44:F44" si="193">E24+E34</f>
        <v>101.75900000000001</v>
      </c>
      <c r="F44" s="201">
        <f t="shared" si="193"/>
        <v>115.55300000000001</v>
      </c>
      <c r="G44" s="201">
        <f t="shared" ref="G44:H44" si="194">G24+G34</f>
        <v>105.783</v>
      </c>
      <c r="H44" s="201">
        <f t="shared" si="194"/>
        <v>106.002</v>
      </c>
      <c r="I44" s="201">
        <f t="shared" ref="I44:J44" si="195">I24+I34</f>
        <v>106.773</v>
      </c>
      <c r="J44" s="201">
        <f t="shared" si="195"/>
        <v>124.85899999999999</v>
      </c>
      <c r="K44" s="201">
        <f t="shared" ref="K44:L44" si="196">K24+K34</f>
        <v>110.78699999999999</v>
      </c>
      <c r="L44" s="201">
        <f t="shared" si="196"/>
        <v>112.188</v>
      </c>
      <c r="M44" s="201">
        <f t="shared" ref="L44:M50" si="197">M24+M34</f>
        <v>101.23400000000001</v>
      </c>
      <c r="N44" s="201">
        <f t="shared" ref="N44:AM44" si="198">N24+N34</f>
        <v>102.768</v>
      </c>
      <c r="O44" s="201">
        <f t="shared" si="198"/>
        <v>92.373999999999995</v>
      </c>
      <c r="P44" s="25">
        <f t="shared" si="198"/>
        <v>76.734999999999999</v>
      </c>
      <c r="Q44" s="25">
        <f t="shared" si="198"/>
        <v>74.094999999999999</v>
      </c>
      <c r="R44" s="25">
        <f t="shared" si="198"/>
        <v>73.091999999999999</v>
      </c>
      <c r="S44" s="25">
        <f t="shared" si="198"/>
        <v>70.244</v>
      </c>
      <c r="T44" s="25">
        <f t="shared" si="198"/>
        <v>67.946000000000012</v>
      </c>
      <c r="U44" s="25">
        <f t="shared" si="198"/>
        <v>62.565000000000005</v>
      </c>
      <c r="V44" s="191">
        <f t="shared" si="198"/>
        <v>71.086999999999989</v>
      </c>
      <c r="W44" s="191">
        <f t="shared" si="198"/>
        <v>56.785000000000004</v>
      </c>
      <c r="X44" s="191">
        <f t="shared" si="198"/>
        <v>53.884</v>
      </c>
      <c r="Y44" s="191">
        <f t="shared" si="198"/>
        <v>47.95</v>
      </c>
      <c r="Z44" s="191">
        <f t="shared" si="198"/>
        <v>52.042999999999999</v>
      </c>
      <c r="AA44" s="191">
        <f t="shared" si="198"/>
        <v>42.944000000000003</v>
      </c>
      <c r="AB44" s="191">
        <f t="shared" si="198"/>
        <v>38.260000000000005</v>
      </c>
      <c r="AC44" s="191">
        <f t="shared" si="198"/>
        <v>28.139000000000003</v>
      </c>
      <c r="AE44" s="194">
        <f t="shared" si="189"/>
        <v>433.84199999999998</v>
      </c>
      <c r="AF44" s="194">
        <f t="shared" ref="AF44:AG44" si="199">AF24+AF34</f>
        <v>434.11100000000005</v>
      </c>
      <c r="AG44" s="194">
        <f t="shared" si="199"/>
        <v>449.06799999999987</v>
      </c>
      <c r="AH44" s="194">
        <f t="shared" si="198"/>
        <v>345.97199999999998</v>
      </c>
      <c r="AI44" s="194">
        <f t="shared" si="198"/>
        <v>273.84699999999998</v>
      </c>
      <c r="AJ44" s="194">
        <f t="shared" si="198"/>
        <v>229.70600000000005</v>
      </c>
      <c r="AK44" s="194">
        <f t="shared" si="198"/>
        <v>161.38600000000002</v>
      </c>
      <c r="AL44" s="201">
        <f t="shared" si="198"/>
        <v>140.93299999999999</v>
      </c>
      <c r="AM44" s="201">
        <f t="shared" si="198"/>
        <v>143.84299999999999</v>
      </c>
    </row>
    <row r="45" spans="1:39" s="182" customFormat="1">
      <c r="A45" s="17" t="s">
        <v>16</v>
      </c>
      <c r="B45" s="192">
        <f t="shared" ref="B45" si="200">B25+B35</f>
        <v>833.38000000000011</v>
      </c>
      <c r="C45" s="192">
        <f t="shared" ref="C45:D45" si="201">C25+C35</f>
        <v>708.66200000000026</v>
      </c>
      <c r="D45" s="192">
        <f t="shared" si="201"/>
        <v>674.9980000000005</v>
      </c>
      <c r="E45" s="192">
        <f t="shared" ref="E45:F45" si="202">E25+E35</f>
        <v>675.84699999999953</v>
      </c>
      <c r="F45" s="192">
        <f t="shared" si="202"/>
        <v>713.5590000000002</v>
      </c>
      <c r="G45" s="192">
        <f t="shared" ref="G45:H45" si="203">G25+G35</f>
        <v>606.54999999999973</v>
      </c>
      <c r="H45" s="192">
        <f t="shared" si="203"/>
        <v>622.33499999999981</v>
      </c>
      <c r="I45" s="192">
        <f t="shared" ref="I45:J45" si="204">I25+I35</f>
        <v>607.01</v>
      </c>
      <c r="J45" s="192">
        <f t="shared" si="204"/>
        <v>752.44800000000009</v>
      </c>
      <c r="K45" s="192">
        <f t="shared" ref="K45:L45" si="205">K25+K35</f>
        <v>672.83400000000006</v>
      </c>
      <c r="L45" s="192">
        <f t="shared" si="205"/>
        <v>627.60300000000052</v>
      </c>
      <c r="M45" s="192">
        <f t="shared" si="197"/>
        <v>614.24299999999971</v>
      </c>
      <c r="N45" s="192">
        <f t="shared" ref="N45:AM45" si="206">N25+N35</f>
        <v>672.31</v>
      </c>
      <c r="O45" s="192">
        <f t="shared" si="206"/>
        <v>566.57900000000018</v>
      </c>
      <c r="P45" s="192">
        <f t="shared" si="206"/>
        <v>508.81299999999987</v>
      </c>
      <c r="Q45" s="192">
        <f t="shared" si="206"/>
        <v>493.05500000000006</v>
      </c>
      <c r="R45" s="192">
        <f t="shared" si="206"/>
        <v>568.98899999999981</v>
      </c>
      <c r="S45" s="192">
        <f t="shared" si="206"/>
        <v>490.34199999999987</v>
      </c>
      <c r="T45" s="192">
        <f t="shared" si="206"/>
        <v>472.22899999999981</v>
      </c>
      <c r="U45" s="192">
        <f t="shared" si="206"/>
        <v>458.3900000000001</v>
      </c>
      <c r="V45" s="192">
        <f t="shared" si="206"/>
        <v>548.92500000000041</v>
      </c>
      <c r="W45" s="192">
        <f t="shared" si="206"/>
        <v>429.58900000000017</v>
      </c>
      <c r="X45" s="192">
        <f t="shared" si="206"/>
        <v>402.90700000000004</v>
      </c>
      <c r="Y45" s="192">
        <f t="shared" si="206"/>
        <v>387.88199999999995</v>
      </c>
      <c r="Z45" s="192">
        <f t="shared" si="206"/>
        <v>451.40400000000022</v>
      </c>
      <c r="AA45" s="192">
        <f t="shared" si="206"/>
        <v>339.43100000000004</v>
      </c>
      <c r="AB45" s="192">
        <f t="shared" si="206"/>
        <v>297.33900000000006</v>
      </c>
      <c r="AC45" s="192">
        <f t="shared" si="206"/>
        <v>260.97099999999989</v>
      </c>
      <c r="AE45" s="192">
        <f t="shared" ref="AE45" si="207">AE25+AE35</f>
        <v>2892.8869999999997</v>
      </c>
      <c r="AF45" s="192">
        <f t="shared" ref="AF45:AG45" si="208">AF25+AF35</f>
        <v>2549.4540000000006</v>
      </c>
      <c r="AG45" s="192">
        <f t="shared" si="208"/>
        <v>2667.1280000000006</v>
      </c>
      <c r="AH45" s="192">
        <f t="shared" si="206"/>
        <v>2240.7569999999987</v>
      </c>
      <c r="AI45" s="192">
        <f t="shared" si="206"/>
        <v>1989.9499999999998</v>
      </c>
      <c r="AJ45" s="192">
        <f t="shared" si="206"/>
        <v>1769.3030000000008</v>
      </c>
      <c r="AK45" s="192">
        <f t="shared" si="206"/>
        <v>1349.1449999999991</v>
      </c>
      <c r="AL45" s="192">
        <f t="shared" si="206"/>
        <v>972.01600000000008</v>
      </c>
      <c r="AM45" s="192">
        <f t="shared" si="206"/>
        <v>850.41499999999974</v>
      </c>
    </row>
    <row r="46" spans="1:39" s="180" customFormat="1">
      <c r="A46" s="183" t="s">
        <v>151</v>
      </c>
      <c r="B46" s="201">
        <f t="shared" ref="B46" si="209">B26+B36</f>
        <v>168.96200000000002</v>
      </c>
      <c r="C46" s="201">
        <f t="shared" ref="C46:D46" si="210">C26+C36</f>
        <v>165.76300000000001</v>
      </c>
      <c r="D46" s="201">
        <f t="shared" si="210"/>
        <v>166.79500000000002</v>
      </c>
      <c r="E46" s="201">
        <f t="shared" ref="E46:F46" si="211">E26+E36</f>
        <v>162.59399999999999</v>
      </c>
      <c r="F46" s="201">
        <f t="shared" si="211"/>
        <v>178.52699999999999</v>
      </c>
      <c r="G46" s="201">
        <f t="shared" ref="G46:H46" si="212">G26+G36</f>
        <v>177.994</v>
      </c>
      <c r="H46" s="201">
        <f t="shared" si="212"/>
        <v>187.16900000000001</v>
      </c>
      <c r="I46" s="201">
        <f t="shared" ref="I46:J46" si="213">I26+I36</f>
        <v>181.85300000000001</v>
      </c>
      <c r="J46" s="201">
        <f t="shared" si="213"/>
        <v>183.87700000000001</v>
      </c>
      <c r="K46" s="201">
        <f t="shared" ref="K46:L46" si="214">K26+K36</f>
        <v>176.55700000000002</v>
      </c>
      <c r="L46" s="201">
        <f t="shared" si="214"/>
        <v>176.10500000000002</v>
      </c>
      <c r="M46" s="201">
        <f t="shared" si="197"/>
        <v>168.947</v>
      </c>
      <c r="N46" s="201">
        <f t="shared" ref="N46:AM46" si="215">N26+N36</f>
        <v>162.548</v>
      </c>
      <c r="O46" s="201">
        <f t="shared" si="215"/>
        <v>162.941</v>
      </c>
      <c r="P46" s="201">
        <f t="shared" si="215"/>
        <v>157.23399999999998</v>
      </c>
      <c r="Q46" s="201">
        <f t="shared" si="215"/>
        <v>152.47300000000001</v>
      </c>
      <c r="R46" s="198">
        <f t="shared" si="215"/>
        <v>153.673</v>
      </c>
      <c r="S46" s="198">
        <f t="shared" si="215"/>
        <v>143.727</v>
      </c>
      <c r="T46" s="198">
        <f t="shared" si="215"/>
        <v>143.46600000000001</v>
      </c>
      <c r="U46" s="198">
        <f t="shared" si="215"/>
        <v>130.37</v>
      </c>
      <c r="V46" s="191">
        <f t="shared" si="215"/>
        <v>135.17500000000001</v>
      </c>
      <c r="W46" s="191">
        <f t="shared" si="215"/>
        <v>107.87799999999999</v>
      </c>
      <c r="X46" s="191">
        <f t="shared" si="215"/>
        <v>94.171000000000006</v>
      </c>
      <c r="Y46" s="191">
        <f t="shared" si="215"/>
        <v>94.061999999999998</v>
      </c>
      <c r="Z46" s="191">
        <f t="shared" si="215"/>
        <v>88.468999999999994</v>
      </c>
      <c r="AA46" s="191">
        <f t="shared" si="215"/>
        <v>83.552999999999997</v>
      </c>
      <c r="AB46" s="191">
        <f t="shared" si="215"/>
        <v>81.477000000000004</v>
      </c>
      <c r="AC46" s="191">
        <f t="shared" si="215"/>
        <v>80.913000000000011</v>
      </c>
      <c r="AE46" s="194">
        <f t="shared" si="189"/>
        <v>664.11400000000003</v>
      </c>
      <c r="AF46" s="194">
        <f t="shared" ref="AF46:AG46" si="216">AF26+AF36</f>
        <v>725.54300000000001</v>
      </c>
      <c r="AG46" s="194">
        <f t="shared" si="216"/>
        <v>705.48599999999999</v>
      </c>
      <c r="AH46" s="194">
        <f t="shared" si="215"/>
        <v>635.19600000000003</v>
      </c>
      <c r="AI46" s="194">
        <f t="shared" si="215"/>
        <v>571.2360000000001</v>
      </c>
      <c r="AJ46" s="194">
        <f t="shared" si="215"/>
        <v>431.286</v>
      </c>
      <c r="AK46" s="194">
        <f t="shared" si="215"/>
        <v>334.41199999999998</v>
      </c>
      <c r="AL46" s="201">
        <f t="shared" si="215"/>
        <v>267.7</v>
      </c>
      <c r="AM46" s="201">
        <f t="shared" si="215"/>
        <v>188.2</v>
      </c>
    </row>
    <row r="47" spans="1:39" s="180" customFormat="1">
      <c r="A47" s="183" t="s">
        <v>152</v>
      </c>
      <c r="B47" s="201">
        <f t="shared" ref="B47" si="217">B27+B37</f>
        <v>40.256</v>
      </c>
      <c r="C47" s="201">
        <f t="shared" ref="C47:D47" si="218">C27+C37</f>
        <v>36.561999999999998</v>
      </c>
      <c r="D47" s="201">
        <f t="shared" si="218"/>
        <v>37.792000000000002</v>
      </c>
      <c r="E47" s="201">
        <f t="shared" ref="E47:F47" si="219">E27+E37</f>
        <v>39.537999999999997</v>
      </c>
      <c r="F47" s="201">
        <f t="shared" si="219"/>
        <v>30.866999999999997</v>
      </c>
      <c r="G47" s="201">
        <f t="shared" ref="G47:H47" si="220">G27+G37</f>
        <v>42.819000000000003</v>
      </c>
      <c r="H47" s="201">
        <f t="shared" si="220"/>
        <v>49.202999999999996</v>
      </c>
      <c r="I47" s="201">
        <f t="shared" ref="I47:J47" si="221">I27+I37</f>
        <v>40.932000000000002</v>
      </c>
      <c r="J47" s="201">
        <f t="shared" si="221"/>
        <v>42.381</v>
      </c>
      <c r="K47" s="201">
        <f t="shared" ref="K47:L47" si="222">K27+K37</f>
        <v>41.764000000000003</v>
      </c>
      <c r="L47" s="201">
        <f t="shared" si="222"/>
        <v>36.337000000000003</v>
      </c>
      <c r="M47" s="201">
        <f t="shared" si="197"/>
        <v>27.036999999999999</v>
      </c>
      <c r="N47" s="201">
        <f t="shared" ref="N47:AM47" si="223">N27+N37</f>
        <v>32.869</v>
      </c>
      <c r="O47" s="201">
        <f t="shared" si="223"/>
        <v>25.338000000000001</v>
      </c>
      <c r="P47" s="201">
        <f t="shared" si="223"/>
        <v>21.860999999999997</v>
      </c>
      <c r="Q47" s="201">
        <f t="shared" si="223"/>
        <v>18.800999999999998</v>
      </c>
      <c r="R47" s="198">
        <f t="shared" si="223"/>
        <v>22.459</v>
      </c>
      <c r="S47" s="198">
        <f t="shared" si="223"/>
        <v>21.792000000000002</v>
      </c>
      <c r="T47" s="198">
        <f t="shared" si="223"/>
        <v>18.994</v>
      </c>
      <c r="U47" s="198">
        <f t="shared" si="223"/>
        <v>16.741999999999997</v>
      </c>
      <c r="V47" s="191">
        <f t="shared" si="223"/>
        <v>17.18</v>
      </c>
      <c r="W47" s="191">
        <f t="shared" si="223"/>
        <v>16.548000000000002</v>
      </c>
      <c r="X47" s="191">
        <f t="shared" si="223"/>
        <v>15.383999999999999</v>
      </c>
      <c r="Y47" s="191">
        <f t="shared" si="223"/>
        <v>14.724</v>
      </c>
      <c r="Z47" s="191">
        <f t="shared" si="223"/>
        <v>15.31</v>
      </c>
      <c r="AA47" s="191">
        <f t="shared" si="223"/>
        <v>13.846</v>
      </c>
      <c r="AB47" s="191">
        <f t="shared" si="223"/>
        <v>13.062999999999999</v>
      </c>
      <c r="AC47" s="191">
        <f t="shared" si="223"/>
        <v>13.143000000000001</v>
      </c>
      <c r="AE47" s="194">
        <f t="shared" ref="AE47" si="224">AE27+AE37</f>
        <v>154.148</v>
      </c>
      <c r="AF47" s="194">
        <f t="shared" ref="AF47:AG47" si="225">AF27+AF37</f>
        <v>163.821</v>
      </c>
      <c r="AG47" s="194">
        <f t="shared" si="225"/>
        <v>147.51900000000001</v>
      </c>
      <c r="AH47" s="194">
        <f t="shared" si="223"/>
        <v>98.869</v>
      </c>
      <c r="AI47" s="194">
        <f t="shared" si="223"/>
        <v>79.986999999999995</v>
      </c>
      <c r="AJ47" s="194">
        <f t="shared" si="223"/>
        <v>63.835999999999991</v>
      </c>
      <c r="AK47" s="194">
        <f t="shared" si="223"/>
        <v>55.361999999999995</v>
      </c>
      <c r="AL47" s="201">
        <f t="shared" si="223"/>
        <v>52.6</v>
      </c>
      <c r="AM47" s="201">
        <f t="shared" si="223"/>
        <v>36.4</v>
      </c>
    </row>
    <row r="48" spans="1:39">
      <c r="A48" s="16" t="s">
        <v>25</v>
      </c>
      <c r="B48" s="201">
        <f t="shared" ref="B48" si="226">B28+B38</f>
        <v>7.2739999999999991</v>
      </c>
      <c r="C48" s="201">
        <f t="shared" ref="C48:D48" si="227">C28+C38</f>
        <v>7.2489999999999997</v>
      </c>
      <c r="D48" s="201">
        <f t="shared" si="227"/>
        <v>7.4879999999999995</v>
      </c>
      <c r="E48" s="201">
        <f t="shared" ref="E48:F48" si="228">E28+E38</f>
        <v>7.7170000000000014</v>
      </c>
      <c r="F48" s="201">
        <f t="shared" si="228"/>
        <v>7.8479999999999999</v>
      </c>
      <c r="G48" s="201">
        <f t="shared" ref="G48:H48" si="229">G28+G38</f>
        <v>7.3159999999999989</v>
      </c>
      <c r="H48" s="201">
        <f t="shared" si="229"/>
        <v>7.1970000000000001</v>
      </c>
      <c r="I48" s="201">
        <f t="shared" ref="I48:J48" si="230">I28+I38</f>
        <v>6.8139999999999992</v>
      </c>
      <c r="J48" s="201">
        <f t="shared" si="230"/>
        <v>6.774</v>
      </c>
      <c r="K48" s="201">
        <f t="shared" ref="K48:L48" si="231">K28+K38</f>
        <v>6.7</v>
      </c>
      <c r="L48" s="201">
        <f t="shared" si="231"/>
        <v>6.1159999999999997</v>
      </c>
      <c r="M48" s="201">
        <f t="shared" si="197"/>
        <v>5.7579999999999991</v>
      </c>
      <c r="N48" s="201">
        <f t="shared" ref="N48:AM48" si="232">N28+N38</f>
        <v>5.8390000000000004</v>
      </c>
      <c r="O48" s="201">
        <f t="shared" si="232"/>
        <v>5.827</v>
      </c>
      <c r="P48" s="197">
        <f t="shared" si="232"/>
        <v>5.4060000000000006</v>
      </c>
      <c r="Q48" s="197">
        <f t="shared" si="232"/>
        <v>5.1659999999999986</v>
      </c>
      <c r="R48" s="198">
        <f t="shared" si="232"/>
        <v>5.1539999999999999</v>
      </c>
      <c r="S48" s="198">
        <f t="shared" si="232"/>
        <v>4.9499999999999993</v>
      </c>
      <c r="T48" s="198">
        <f t="shared" si="232"/>
        <v>4.6500000000000004</v>
      </c>
      <c r="U48" s="198">
        <f t="shared" si="232"/>
        <v>4.2620000000000005</v>
      </c>
      <c r="V48" s="191">
        <f t="shared" si="232"/>
        <v>3.7739999999999996</v>
      </c>
      <c r="W48" s="191">
        <f t="shared" si="232"/>
        <v>2.4379999999999997</v>
      </c>
      <c r="X48" s="191">
        <f t="shared" si="232"/>
        <v>2.5419999999999998</v>
      </c>
      <c r="Y48" s="191">
        <f t="shared" si="232"/>
        <v>2.9440000000000004</v>
      </c>
      <c r="Z48" s="191">
        <f t="shared" si="232"/>
        <v>2.9630000000000001</v>
      </c>
      <c r="AA48" s="191">
        <f t="shared" si="232"/>
        <v>2.375</v>
      </c>
      <c r="AB48" s="191">
        <f t="shared" si="232"/>
        <v>2.4850000000000003</v>
      </c>
      <c r="AC48" s="191">
        <f t="shared" si="232"/>
        <v>2.1879999999999997</v>
      </c>
      <c r="AE48" s="194">
        <f t="shared" ref="AE48" si="233">AE28+AE38</f>
        <v>29.727999999999994</v>
      </c>
      <c r="AF48" s="194">
        <f t="shared" ref="AF48:AG48" si="234">AF28+AF38</f>
        <v>29.175000000000001</v>
      </c>
      <c r="AG48" s="194">
        <f t="shared" si="234"/>
        <v>25.347999999999999</v>
      </c>
      <c r="AH48" s="194">
        <f t="shared" si="232"/>
        <v>22.238000000000003</v>
      </c>
      <c r="AI48" s="194">
        <f t="shared" si="232"/>
        <v>19.016000000000002</v>
      </c>
      <c r="AJ48" s="194">
        <f t="shared" si="232"/>
        <v>11.697999999999999</v>
      </c>
      <c r="AK48" s="194">
        <f t="shared" si="232"/>
        <v>10.010999999999999</v>
      </c>
      <c r="AL48" s="201">
        <f t="shared" si="232"/>
        <v>9.2999999999999989</v>
      </c>
      <c r="AM48" s="201">
        <f t="shared" si="232"/>
        <v>7.9</v>
      </c>
    </row>
    <row r="49" spans="1:39">
      <c r="A49" s="16" t="s">
        <v>14</v>
      </c>
      <c r="B49" s="201">
        <f t="shared" ref="B49" si="235">B29+B39</f>
        <v>-73.548000000000002</v>
      </c>
      <c r="C49" s="201">
        <f t="shared" ref="C49:D49" si="236">C29+C39</f>
        <v>-61.758000000000003</v>
      </c>
      <c r="D49" s="201">
        <f t="shared" si="236"/>
        <v>-59.016000000000005</v>
      </c>
      <c r="E49" s="201">
        <f t="shared" ref="E49:F49" si="237">E29+E39</f>
        <v>-61.846000000000004</v>
      </c>
      <c r="F49" s="201">
        <f t="shared" si="237"/>
        <v>-72.676000000000002</v>
      </c>
      <c r="G49" s="201">
        <f t="shared" ref="G49:H49" si="238">G29+G39</f>
        <v>-63.744000000000014</v>
      </c>
      <c r="H49" s="201">
        <f t="shared" si="238"/>
        <v>-65.427999999999997</v>
      </c>
      <c r="I49" s="201">
        <f t="shared" ref="I49:J49" si="239">I29+I39</f>
        <v>-62.246999999999986</v>
      </c>
      <c r="J49" s="201">
        <f t="shared" si="239"/>
        <v>-74.177999999999997</v>
      </c>
      <c r="K49" s="201">
        <f t="shared" ref="K49:L49" si="240">K29+K39</f>
        <v>-64.251999999999995</v>
      </c>
      <c r="L49" s="201">
        <f t="shared" si="240"/>
        <v>-65.614000000000004</v>
      </c>
      <c r="M49" s="201">
        <f t="shared" si="197"/>
        <v>-57.292000000000002</v>
      </c>
      <c r="N49" s="201">
        <f t="shared" ref="N49:AM49" si="241">N29+N39</f>
        <v>-59.532999999999994</v>
      </c>
      <c r="O49" s="201">
        <f t="shared" si="241"/>
        <v>-50.994</v>
      </c>
      <c r="P49" s="197">
        <f t="shared" si="241"/>
        <v>-42.473000000000006</v>
      </c>
      <c r="Q49" s="197">
        <f t="shared" si="241"/>
        <v>-41.87</v>
      </c>
      <c r="R49" s="198">
        <f t="shared" si="241"/>
        <v>-41.771999999999998</v>
      </c>
      <c r="S49" s="198">
        <f t="shared" si="241"/>
        <v>-42.771000000000001</v>
      </c>
      <c r="T49" s="198">
        <f t="shared" si="241"/>
        <v>-35.085000000000001</v>
      </c>
      <c r="U49" s="198">
        <f t="shared" si="241"/>
        <v>-35.562000000000005</v>
      </c>
      <c r="V49" s="191">
        <f t="shared" si="241"/>
        <v>-36.893000000000001</v>
      </c>
      <c r="W49" s="191">
        <f t="shared" si="241"/>
        <v>-32.841999999999999</v>
      </c>
      <c r="X49" s="191">
        <f t="shared" si="241"/>
        <v>-32.347000000000001</v>
      </c>
      <c r="Y49" s="191">
        <f t="shared" si="241"/>
        <v>-29.754000000000001</v>
      </c>
      <c r="Z49" s="191">
        <f t="shared" si="241"/>
        <v>-36.902999999999999</v>
      </c>
      <c r="AA49" s="191">
        <f t="shared" si="241"/>
        <v>-26.152999999999999</v>
      </c>
      <c r="AB49" s="191">
        <f t="shared" si="241"/>
        <v>-25.965</v>
      </c>
      <c r="AC49" s="191">
        <f t="shared" si="241"/>
        <v>-18.143999999999998</v>
      </c>
      <c r="AE49" s="194">
        <f t="shared" ref="AE49" si="242">AE29+AE39</f>
        <v>-256.16800000000001</v>
      </c>
      <c r="AF49" s="194">
        <f t="shared" ref="AF49:AG49" si="243">AF29+AF39</f>
        <v>-264.09500000000003</v>
      </c>
      <c r="AG49" s="194">
        <f t="shared" si="243"/>
        <v>-261.33600000000001</v>
      </c>
      <c r="AH49" s="194">
        <f t="shared" si="241"/>
        <v>-194.87</v>
      </c>
      <c r="AI49" s="194">
        <f t="shared" si="241"/>
        <v>-155.19000000000003</v>
      </c>
      <c r="AJ49" s="194">
        <f t="shared" si="241"/>
        <v>-131.83600000000001</v>
      </c>
      <c r="AK49" s="194">
        <f t="shared" si="241"/>
        <v>-107.16499999999999</v>
      </c>
      <c r="AL49" s="201">
        <f t="shared" si="241"/>
        <v>-90.798000000000002</v>
      </c>
      <c r="AM49" s="201">
        <f t="shared" si="241"/>
        <v>-75.400000000000006</v>
      </c>
    </row>
    <row r="50" spans="1:39" s="14" customFormat="1">
      <c r="A50" s="15" t="s">
        <v>24</v>
      </c>
      <c r="B50" s="190">
        <f t="shared" ref="B50:C50" si="244">B30+B40</f>
        <v>976.32400000000052</v>
      </c>
      <c r="C50" s="190">
        <f t="shared" si="244"/>
        <v>856.47800000000007</v>
      </c>
      <c r="D50" s="190">
        <f t="shared" ref="D50:E50" si="245">D30+D40</f>
        <v>828.05700000000047</v>
      </c>
      <c r="E50" s="190">
        <f t="shared" si="245"/>
        <v>823.84999999999991</v>
      </c>
      <c r="F50" s="190">
        <f t="shared" ref="F50:G50" si="246">F30+F40</f>
        <v>858.12500000000023</v>
      </c>
      <c r="G50" s="190">
        <f t="shared" si="246"/>
        <v>770.93499999999949</v>
      </c>
      <c r="H50" s="190">
        <f t="shared" ref="H50:I50" si="247">H30+H40</f>
        <v>800.47599999999989</v>
      </c>
      <c r="I50" s="190">
        <f t="shared" si="247"/>
        <v>774.36199999999963</v>
      </c>
      <c r="J50" s="190">
        <f t="shared" ref="J50:K50" si="248">J30+J40</f>
        <v>911.30200000000059</v>
      </c>
      <c r="K50" s="190">
        <f t="shared" si="248"/>
        <v>833.60300000000052</v>
      </c>
      <c r="L50" s="190">
        <f t="shared" si="197"/>
        <v>780.54700000000025</v>
      </c>
      <c r="M50" s="190">
        <f t="shared" si="197"/>
        <v>758.69299999999976</v>
      </c>
      <c r="N50" s="190">
        <f t="shared" ref="N50:AM50" si="249">N30+N40</f>
        <v>814.0329999999999</v>
      </c>
      <c r="O50" s="190">
        <f t="shared" si="249"/>
        <v>709.69100000000071</v>
      </c>
      <c r="P50" s="190">
        <f t="shared" si="249"/>
        <v>650.84100000000058</v>
      </c>
      <c r="Q50" s="190">
        <f t="shared" si="249"/>
        <v>627.625</v>
      </c>
      <c r="R50" s="190">
        <f t="shared" si="249"/>
        <v>708.50299999999947</v>
      </c>
      <c r="S50" s="190">
        <f t="shared" si="249"/>
        <v>618.04</v>
      </c>
      <c r="T50" s="190">
        <f t="shared" si="249"/>
        <v>604.25400000000036</v>
      </c>
      <c r="U50" s="190">
        <f t="shared" si="249"/>
        <v>574.202</v>
      </c>
      <c r="V50" s="190">
        <f t="shared" si="249"/>
        <v>668.16100000000051</v>
      </c>
      <c r="W50" s="190">
        <f t="shared" si="249"/>
        <v>523.61099999999988</v>
      </c>
      <c r="X50" s="190">
        <f t="shared" si="249"/>
        <v>482.65700000000015</v>
      </c>
      <c r="Y50" s="190">
        <f t="shared" si="249"/>
        <v>469.85799999999983</v>
      </c>
      <c r="Z50" s="190">
        <f t="shared" si="249"/>
        <v>521.24300000000039</v>
      </c>
      <c r="AA50" s="190">
        <f t="shared" si="249"/>
        <v>413.05199999999968</v>
      </c>
      <c r="AB50" s="190">
        <f t="shared" si="249"/>
        <v>368.399</v>
      </c>
      <c r="AC50" s="190">
        <f t="shared" si="249"/>
        <v>339.07100000000003</v>
      </c>
      <c r="AE50" s="190">
        <f t="shared" ref="AE50" si="250">AE30+AE40</f>
        <v>3484.7089999999998</v>
      </c>
      <c r="AF50" s="190">
        <f t="shared" ref="AF50:AG50" si="251">AF30+AF40</f>
        <v>3203.8979999999974</v>
      </c>
      <c r="AG50" s="190">
        <f t="shared" si="251"/>
        <v>3284.1450000000023</v>
      </c>
      <c r="AH50" s="190">
        <f t="shared" si="249"/>
        <v>2802.1899999999978</v>
      </c>
      <c r="AI50" s="190">
        <f t="shared" si="249"/>
        <v>2504.9989999999998</v>
      </c>
      <c r="AJ50" s="190">
        <f t="shared" si="249"/>
        <v>2144.2870000000012</v>
      </c>
      <c r="AK50" s="190">
        <f t="shared" si="249"/>
        <v>1641.764999999999</v>
      </c>
      <c r="AL50" s="190">
        <f t="shared" si="249"/>
        <v>1210.8180000000011</v>
      </c>
      <c r="AM50" s="190">
        <f t="shared" si="249"/>
        <v>1007.5149999999996</v>
      </c>
    </row>
    <row r="51" spans="1:39">
      <c r="A51" s="24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23"/>
      <c r="Q51" s="23"/>
      <c r="R51" s="23"/>
      <c r="S51" s="23"/>
      <c r="T51" s="23"/>
      <c r="U51" s="23"/>
      <c r="V51" s="189"/>
      <c r="W51" s="189"/>
      <c r="X51" s="189"/>
      <c r="Y51" s="189"/>
      <c r="Z51" s="189"/>
      <c r="AA51" s="189"/>
      <c r="AB51" s="189"/>
      <c r="AC51" s="188"/>
      <c r="AE51" s="188"/>
      <c r="AF51" s="188"/>
      <c r="AG51" s="188"/>
      <c r="AH51" s="188"/>
      <c r="AI51" s="188"/>
      <c r="AJ51" s="188"/>
      <c r="AK51" s="188"/>
      <c r="AL51" s="188"/>
      <c r="AM51" s="188"/>
    </row>
    <row r="52" spans="1:39" s="18" customFormat="1">
      <c r="A52" s="20" t="s">
        <v>23</v>
      </c>
      <c r="B52" s="185" t="str">
        <f t="shared" ref="B52" si="252">B42</f>
        <v>4T16</v>
      </c>
      <c r="C52" s="185" t="str">
        <f t="shared" ref="C52:D52" si="253">C42</f>
        <v>3T16</v>
      </c>
      <c r="D52" s="185" t="str">
        <f t="shared" si="253"/>
        <v>2T16</v>
      </c>
      <c r="E52" s="185" t="str">
        <f t="shared" ref="E52:F52" si="254">E42</f>
        <v>1T16</v>
      </c>
      <c r="F52" s="185" t="str">
        <f t="shared" si="254"/>
        <v>4T15</v>
      </c>
      <c r="G52" s="185" t="str">
        <f t="shared" ref="G52:H52" si="255">G42</f>
        <v>3T15</v>
      </c>
      <c r="H52" s="185" t="str">
        <f t="shared" si="255"/>
        <v>2T15</v>
      </c>
      <c r="I52" s="185" t="str">
        <f t="shared" ref="I52:J52" si="256">I42</f>
        <v>1T15</v>
      </c>
      <c r="J52" s="185" t="str">
        <f t="shared" si="256"/>
        <v>4T14</v>
      </c>
      <c r="K52" s="185" t="str">
        <f t="shared" ref="K52:P52" si="257">K42</f>
        <v>3T14</v>
      </c>
      <c r="L52" s="185" t="str">
        <f t="shared" si="257"/>
        <v>2T14</v>
      </c>
      <c r="M52" s="185" t="str">
        <f t="shared" si="257"/>
        <v>1T14</v>
      </c>
      <c r="N52" s="185" t="str">
        <f t="shared" si="257"/>
        <v>4T13</v>
      </c>
      <c r="O52" s="185" t="str">
        <f t="shared" si="257"/>
        <v>3T13</v>
      </c>
      <c r="P52" s="19" t="str">
        <f t="shared" si="257"/>
        <v>2T13</v>
      </c>
      <c r="Q52" s="175" t="str">
        <f t="shared" ref="Q52:U52" si="258">Q42</f>
        <v>1T13</v>
      </c>
      <c r="R52" s="175" t="str">
        <f t="shared" si="258"/>
        <v>4T12</v>
      </c>
      <c r="S52" s="175" t="str">
        <f t="shared" si="258"/>
        <v>3T12</v>
      </c>
      <c r="T52" s="175" t="str">
        <f t="shared" si="258"/>
        <v>2T12</v>
      </c>
      <c r="U52" s="175" t="str">
        <f t="shared" si="258"/>
        <v>1T12</v>
      </c>
      <c r="V52" s="185" t="s">
        <v>133</v>
      </c>
      <c r="W52" s="185" t="s">
        <v>134</v>
      </c>
      <c r="X52" s="185" t="s">
        <v>135</v>
      </c>
      <c r="Y52" s="185" t="s">
        <v>136</v>
      </c>
      <c r="Z52" s="185" t="s">
        <v>137</v>
      </c>
      <c r="AA52" s="185" t="s">
        <v>138</v>
      </c>
      <c r="AB52" s="185" t="s">
        <v>139</v>
      </c>
      <c r="AC52" s="193" t="s">
        <v>140</v>
      </c>
      <c r="AE52" s="193">
        <f t="shared" ref="AE52" si="259">AE42</f>
        <v>2016</v>
      </c>
      <c r="AF52" s="193">
        <f t="shared" ref="AF52:AG52" si="260">AF42</f>
        <v>2015</v>
      </c>
      <c r="AG52" s="193">
        <f t="shared" si="260"/>
        <v>2014</v>
      </c>
      <c r="AH52" s="193">
        <f t="shared" ref="AH52:AM52" si="261">AH42</f>
        <v>2013</v>
      </c>
      <c r="AI52" s="193">
        <f t="shared" si="261"/>
        <v>2012</v>
      </c>
      <c r="AJ52" s="193">
        <f t="shared" si="261"/>
        <v>2011</v>
      </c>
      <c r="AK52" s="193">
        <f t="shared" si="261"/>
        <v>2010</v>
      </c>
      <c r="AL52" s="193">
        <f t="shared" si="261"/>
        <v>2009</v>
      </c>
      <c r="AM52" s="193">
        <f t="shared" si="261"/>
        <v>2008</v>
      </c>
    </row>
    <row r="53" spans="1:39">
      <c r="A53" s="16" t="s">
        <v>18</v>
      </c>
      <c r="B53" s="199">
        <f t="shared" ref="B53" si="262">B43/B23</f>
        <v>0.2620955028487435</v>
      </c>
      <c r="C53" s="199">
        <f t="shared" ref="C53:D53" si="263">C43/C23</f>
        <v>0.28037057210516841</v>
      </c>
      <c r="D53" s="199">
        <f t="shared" si="263"/>
        <v>0.28303276827068863</v>
      </c>
      <c r="E53" s="199">
        <f t="shared" ref="E53:F53" si="264">E43/E23</f>
        <v>0.26683535760914984</v>
      </c>
      <c r="F53" s="199">
        <f t="shared" si="264"/>
        <v>0.24814958207133103</v>
      </c>
      <c r="G53" s="199">
        <f t="shared" ref="G53:H53" si="265">G43/G23</f>
        <v>0.25460018831893827</v>
      </c>
      <c r="H53" s="199">
        <f t="shared" si="265"/>
        <v>0.25921502477521569</v>
      </c>
      <c r="I53" s="199">
        <f t="shared" ref="I53:N53" si="266">I43/I23</f>
        <v>0.23410654850823098</v>
      </c>
      <c r="J53" s="199">
        <f t="shared" si="266"/>
        <v>0.23739408146058164</v>
      </c>
      <c r="K53" s="199">
        <f t="shared" si="266"/>
        <v>0.24747427825671159</v>
      </c>
      <c r="L53" s="199">
        <f t="shared" si="266"/>
        <v>0.23185236733090991</v>
      </c>
      <c r="M53" s="199">
        <f t="shared" si="266"/>
        <v>0.23746524875089925</v>
      </c>
      <c r="N53" s="199">
        <f t="shared" si="266"/>
        <v>0.24032849364178627</v>
      </c>
      <c r="O53" s="199">
        <f t="shared" ref="O53" si="267">O43/O23</f>
        <v>0.24681992381037648</v>
      </c>
      <c r="P53" s="199">
        <f t="shared" ref="P53:T53" si="268">P43/P23</f>
        <v>0.24842391407464134</v>
      </c>
      <c r="Q53" s="199">
        <f t="shared" si="268"/>
        <v>0.24867828819401372</v>
      </c>
      <c r="R53" s="199">
        <f t="shared" si="268"/>
        <v>0.25199132278713537</v>
      </c>
      <c r="S53" s="199">
        <f t="shared" si="268"/>
        <v>0.25871432961507973</v>
      </c>
      <c r="T53" s="199">
        <f t="shared" si="268"/>
        <v>0.25606201483613361</v>
      </c>
      <c r="U53" s="186">
        <f t="shared" ref="U53" si="269">U43/U23</f>
        <v>0.24777483084708229</v>
      </c>
      <c r="V53" s="199">
        <f t="shared" ref="V53:AC53" si="270">V43/V23</f>
        <v>0.27966459305248542</v>
      </c>
      <c r="W53" s="199">
        <f t="shared" si="270"/>
        <v>0.26254024681898724</v>
      </c>
      <c r="X53" s="199">
        <f t="shared" si="270"/>
        <v>0.26565187740326801</v>
      </c>
      <c r="Y53" s="199">
        <f t="shared" si="270"/>
        <v>0.2696588925908297</v>
      </c>
      <c r="Z53" s="199">
        <f t="shared" si="270"/>
        <v>0.27553482364808141</v>
      </c>
      <c r="AA53" s="199">
        <f t="shared" si="270"/>
        <v>0.27921188166924238</v>
      </c>
      <c r="AB53" s="199">
        <f t="shared" si="270"/>
        <v>0.27317539682707054</v>
      </c>
      <c r="AC53" s="199">
        <f t="shared" si="270"/>
        <v>0.28362947099653785</v>
      </c>
      <c r="AE53" s="199">
        <f t="shared" ref="AE53" si="271">AE43/AE23</f>
        <v>0.27227911608677285</v>
      </c>
      <c r="AF53" s="199">
        <f t="shared" ref="AF53:AG53" si="272">AF43/AF23</f>
        <v>0.24870474057835226</v>
      </c>
      <c r="AG53" s="199">
        <f t="shared" si="272"/>
        <v>0.23854783577468999</v>
      </c>
      <c r="AH53" s="199">
        <f t="shared" ref="AH53:AI53" si="273">AH43/AH23</f>
        <v>0.24559336711197774</v>
      </c>
      <c r="AI53" s="199">
        <f t="shared" si="273"/>
        <v>0.25355865799871191</v>
      </c>
      <c r="AJ53" s="199">
        <f t="shared" ref="AJ53:AK53" si="274">AJ43/AJ23</f>
        <v>0.26996099445295363</v>
      </c>
      <c r="AK53" s="199">
        <f t="shared" si="274"/>
        <v>0.277476572067204</v>
      </c>
      <c r="AL53" s="199">
        <f t="shared" ref="AL53:AM53" si="275">AL43/AL23</f>
        <v>0.28553273506857602</v>
      </c>
      <c r="AM53" s="199">
        <f t="shared" si="275"/>
        <v>0.31368945111937763</v>
      </c>
    </row>
    <row r="54" spans="1:39">
      <c r="A54" s="16" t="s">
        <v>17</v>
      </c>
      <c r="B54" s="199">
        <f t="shared" ref="B54:C54" si="276">B44/B24</f>
        <v>1</v>
      </c>
      <c r="C54" s="199">
        <f t="shared" si="276"/>
        <v>1</v>
      </c>
      <c r="D54" s="199">
        <f t="shared" ref="D54:E54" si="277">D44/D24</f>
        <v>1</v>
      </c>
      <c r="E54" s="199">
        <f t="shared" si="277"/>
        <v>1</v>
      </c>
      <c r="F54" s="199">
        <f t="shared" ref="F54:G54" si="278">F44/F24</f>
        <v>1</v>
      </c>
      <c r="G54" s="199">
        <f t="shared" si="278"/>
        <v>1</v>
      </c>
      <c r="H54" s="199">
        <f t="shared" ref="H54:I54" si="279">H44/H24</f>
        <v>1</v>
      </c>
      <c r="I54" s="199">
        <f t="shared" si="279"/>
        <v>1</v>
      </c>
      <c r="J54" s="199">
        <f t="shared" ref="J54:K54" si="280">J44/J24</f>
        <v>1</v>
      </c>
      <c r="K54" s="199">
        <f t="shared" si="280"/>
        <v>1</v>
      </c>
      <c r="L54" s="199">
        <f t="shared" ref="L54:M54" si="281">L44/L24</f>
        <v>1</v>
      </c>
      <c r="M54" s="199">
        <f t="shared" si="281"/>
        <v>1</v>
      </c>
      <c r="N54" s="199">
        <f t="shared" ref="N54:O54" si="282">N44/N24</f>
        <v>1</v>
      </c>
      <c r="O54" s="199">
        <f t="shared" si="282"/>
        <v>1</v>
      </c>
      <c r="P54" s="199">
        <f t="shared" ref="P54:T54" si="283">P44/P24</f>
        <v>1</v>
      </c>
      <c r="Q54" s="199">
        <f t="shared" si="283"/>
        <v>1</v>
      </c>
      <c r="R54" s="199">
        <f t="shared" si="283"/>
        <v>1</v>
      </c>
      <c r="S54" s="199">
        <f t="shared" si="283"/>
        <v>1</v>
      </c>
      <c r="T54" s="199">
        <f t="shared" si="283"/>
        <v>1.0000147177864449</v>
      </c>
      <c r="U54" s="186">
        <f t="shared" ref="U54:U59" si="284">U44/U24</f>
        <v>0.99998401687817673</v>
      </c>
      <c r="V54" s="199">
        <f t="shared" ref="V54:AC54" si="285">V44/V24</f>
        <v>1</v>
      </c>
      <c r="W54" s="199">
        <f t="shared" si="285"/>
        <v>1</v>
      </c>
      <c r="X54" s="199">
        <f t="shared" si="285"/>
        <v>1</v>
      </c>
      <c r="Y54" s="199">
        <f t="shared" si="285"/>
        <v>1</v>
      </c>
      <c r="Z54" s="199">
        <f t="shared" si="285"/>
        <v>1</v>
      </c>
      <c r="AA54" s="199">
        <f t="shared" si="285"/>
        <v>1</v>
      </c>
      <c r="AB54" s="199">
        <f t="shared" si="285"/>
        <v>1</v>
      </c>
      <c r="AC54" s="199">
        <f t="shared" si="285"/>
        <v>1</v>
      </c>
      <c r="AE54" s="199">
        <f t="shared" ref="AE54" si="286">AE44/AE24</f>
        <v>1</v>
      </c>
      <c r="AF54" s="199">
        <f t="shared" ref="AF54:AG54" si="287">AF44/AF24</f>
        <v>1</v>
      </c>
      <c r="AG54" s="199">
        <f t="shared" si="287"/>
        <v>1</v>
      </c>
      <c r="AH54" s="199">
        <f t="shared" ref="AH54:AI54" si="288">AH44/AH24</f>
        <v>1</v>
      </c>
      <c r="AI54" s="199">
        <f t="shared" si="288"/>
        <v>1</v>
      </c>
      <c r="AJ54" s="199">
        <f t="shared" ref="AJ54:AK54" si="289">AJ44/AJ24</f>
        <v>1</v>
      </c>
      <c r="AK54" s="199">
        <f t="shared" si="289"/>
        <v>1</v>
      </c>
      <c r="AL54" s="199">
        <f t="shared" ref="AL54:AM54" si="290">AL44/AL24</f>
        <v>1</v>
      </c>
      <c r="AM54" s="199">
        <f t="shared" si="290"/>
        <v>1</v>
      </c>
    </row>
    <row r="55" spans="1:39">
      <c r="A55" s="17" t="s">
        <v>16</v>
      </c>
      <c r="B55" s="200">
        <f t="shared" ref="B55" si="291">B45/B25</f>
        <v>0.29475365515329044</v>
      </c>
      <c r="C55" s="200">
        <f t="shared" ref="C55:D55" si="292">C45/C25</f>
        <v>0.31526284063180521</v>
      </c>
      <c r="D55" s="200">
        <f t="shared" si="292"/>
        <v>0.31590233674820889</v>
      </c>
      <c r="E55" s="200">
        <f t="shared" ref="E55:F55" si="293">E45/E25</f>
        <v>0.29994612174178542</v>
      </c>
      <c r="F55" s="200">
        <f t="shared" si="293"/>
        <v>0.28255129653989408</v>
      </c>
      <c r="G55" s="200">
        <f t="shared" ref="G55:H55" si="294">G45/G25</f>
        <v>0.29264341119306159</v>
      </c>
      <c r="H55" s="200">
        <f t="shared" si="294"/>
        <v>0.29664494983583672</v>
      </c>
      <c r="I55" s="200">
        <f t="shared" ref="I55:N55" si="295">I45/I25</f>
        <v>0.27055601241773691</v>
      </c>
      <c r="J55" s="200">
        <f t="shared" si="295"/>
        <v>0.27178728836149885</v>
      </c>
      <c r="K55" s="200">
        <f t="shared" si="295"/>
        <v>0.2824754819641298</v>
      </c>
      <c r="L55" s="200">
        <f t="shared" si="295"/>
        <v>0.26875552143075249</v>
      </c>
      <c r="M55" s="200">
        <f t="shared" si="295"/>
        <v>0.27159809832736986</v>
      </c>
      <c r="N55" s="200">
        <f t="shared" si="295"/>
        <v>0.27190230913332275</v>
      </c>
      <c r="O55" s="200">
        <f t="shared" ref="O55" si="296">O45/O25</f>
        <v>0.28137153095921658</v>
      </c>
      <c r="P55" s="200">
        <f t="shared" ref="P55:T55" si="297">P45/P25</f>
        <v>0.28018151862432622</v>
      </c>
      <c r="Q55" s="200">
        <f t="shared" si="297"/>
        <v>0.28032933032074514</v>
      </c>
      <c r="R55" s="200">
        <f t="shared" si="297"/>
        <v>0.27877883689652883</v>
      </c>
      <c r="S55" s="200">
        <f t="shared" si="297"/>
        <v>0.28945210695174534</v>
      </c>
      <c r="T55" s="200">
        <f t="shared" si="297"/>
        <v>0.28675674477605856</v>
      </c>
      <c r="U55" s="187">
        <f t="shared" ref="U55" si="298">U45/U25</f>
        <v>0.27612441531608328</v>
      </c>
      <c r="V55" s="200">
        <f t="shared" ref="V55:AC55" si="299">V45/V25</f>
        <v>0.30843716181059949</v>
      </c>
      <c r="W55" s="200">
        <f t="shared" si="299"/>
        <v>0.2908971114721085</v>
      </c>
      <c r="X55" s="200">
        <f t="shared" si="299"/>
        <v>0.29458295557570263</v>
      </c>
      <c r="Y55" s="200">
        <f t="shared" si="299"/>
        <v>0.29642122960528827</v>
      </c>
      <c r="Z55" s="200">
        <f t="shared" si="299"/>
        <v>0.3006461770852899</v>
      </c>
      <c r="AA55" s="200">
        <f t="shared" si="299"/>
        <v>0.30722881206355818</v>
      </c>
      <c r="AB55" s="200">
        <f t="shared" si="299"/>
        <v>0.30135974167340662</v>
      </c>
      <c r="AC55" s="200">
        <f t="shared" si="299"/>
        <v>0.30737149324944252</v>
      </c>
      <c r="AE55" s="200">
        <f t="shared" ref="AE55" si="300">AE45/AE25</f>
        <v>0.30563462019373949</v>
      </c>
      <c r="AF55" s="200">
        <f t="shared" ref="AF55:AG55" si="301">AF45/AF25</f>
        <v>0.28518818061311813</v>
      </c>
      <c r="AG55" s="200">
        <f t="shared" si="301"/>
        <v>0.27362890745025908</v>
      </c>
      <c r="AH55" s="200">
        <f t="shared" ref="AH55:AI55" si="302">AH45/AH25</f>
        <v>0.27797151332764253</v>
      </c>
      <c r="AI55" s="200">
        <f t="shared" si="302"/>
        <v>0.28258636354470473</v>
      </c>
      <c r="AJ55" s="200">
        <f t="shared" ref="AJ55:AK55" si="303">AJ45/AJ25</f>
        <v>0.29822690725922479</v>
      </c>
      <c r="AK55" s="200">
        <f t="shared" si="303"/>
        <v>0.30372740862141923</v>
      </c>
      <c r="AL55" s="200">
        <f t="shared" ref="AL55:AM55" si="304">AL45/AL25</f>
        <v>0.31852949282222648</v>
      </c>
      <c r="AM55" s="200">
        <f t="shared" si="304"/>
        <v>0.35488670032967484</v>
      </c>
    </row>
    <row r="56" spans="1:39" s="182" customFormat="1">
      <c r="A56" s="184" t="s">
        <v>153</v>
      </c>
      <c r="B56" s="199">
        <f t="shared" ref="B56:C56" si="305">B46/B26</f>
        <v>0.85823711973830585</v>
      </c>
      <c r="C56" s="199">
        <f t="shared" si="305"/>
        <v>0.85065121673355015</v>
      </c>
      <c r="D56" s="199">
        <f t="shared" ref="D56:E56" si="306">D46/D26</f>
        <v>0.84866971613487541</v>
      </c>
      <c r="E56" s="199">
        <f t="shared" si="306"/>
        <v>0.84256073294088385</v>
      </c>
      <c r="F56" s="199">
        <f t="shared" ref="F56:G56" si="307">F46/F26</f>
        <v>0.8396371058770411</v>
      </c>
      <c r="G56" s="199">
        <f t="shared" si="307"/>
        <v>0.83048253594990806</v>
      </c>
      <c r="H56" s="199">
        <f t="shared" ref="H56:I56" si="308">H46/H26</f>
        <v>0.84846575429402937</v>
      </c>
      <c r="I56" s="199">
        <f t="shared" si="308"/>
        <v>0.85486964451924075</v>
      </c>
      <c r="J56" s="199">
        <f t="shared" ref="J56:K56" si="309">J46/J26</f>
        <v>0.86112958366505876</v>
      </c>
      <c r="K56" s="199">
        <f t="shared" si="309"/>
        <v>0.85493961668458318</v>
      </c>
      <c r="L56" s="199">
        <f t="shared" ref="L56:M56" si="310">L46/L26</f>
        <v>0.86317940976085572</v>
      </c>
      <c r="M56" s="199">
        <f t="shared" si="310"/>
        <v>0.86614613239274874</v>
      </c>
      <c r="N56" s="199">
        <f t="shared" ref="N56:O56" si="311">N46/N26</f>
        <v>0.87149627913959127</v>
      </c>
      <c r="O56" s="199">
        <f t="shared" si="311"/>
        <v>0.88874646827171677</v>
      </c>
      <c r="P56" s="199">
        <f t="shared" ref="P56:Q56" si="312">P46/P26</f>
        <v>0.90100280786201359</v>
      </c>
      <c r="Q56" s="199">
        <f t="shared" si="312"/>
        <v>0.90360260520685798</v>
      </c>
      <c r="R56" s="199">
        <f t="shared" ref="R56:T56" si="313">R46/R26</f>
        <v>0.90265263207358759</v>
      </c>
      <c r="S56" s="199">
        <f t="shared" si="313"/>
        <v>0.88195552391939325</v>
      </c>
      <c r="T56" s="199">
        <f t="shared" si="313"/>
        <v>0.87043519939813496</v>
      </c>
      <c r="U56" s="199">
        <f t="shared" si="284"/>
        <v>0.83758432380340508</v>
      </c>
      <c r="V56" s="199">
        <f t="shared" ref="V56:AC56" si="314">V46/V26</f>
        <v>0.84137308602016692</v>
      </c>
      <c r="W56" s="199">
        <f t="shared" si="314"/>
        <v>0.79710059259040322</v>
      </c>
      <c r="X56" s="199">
        <f t="shared" si="314"/>
        <v>0.81256147859250694</v>
      </c>
      <c r="Y56" s="199">
        <f t="shared" si="314"/>
        <v>0.80409304234093293</v>
      </c>
      <c r="Z56" s="199">
        <f t="shared" si="314"/>
        <v>0.8219657905250346</v>
      </c>
      <c r="AA56" s="199">
        <f t="shared" si="314"/>
        <v>0.83477035897333429</v>
      </c>
      <c r="AB56" s="199">
        <f t="shared" si="314"/>
        <v>0.85869210096432524</v>
      </c>
      <c r="AC56" s="199">
        <f t="shared" si="314"/>
        <v>0.87222689347390214</v>
      </c>
      <c r="AE56" s="199">
        <f t="shared" ref="AE56" si="315">AE46/AE26</f>
        <v>0.85006592000000003</v>
      </c>
      <c r="AF56" s="199">
        <f t="shared" ref="AF56:AG56" si="316">AF46/AF26</f>
        <v>0.84338692484827493</v>
      </c>
      <c r="AG56" s="199">
        <f t="shared" si="316"/>
        <v>0.86127412500503586</v>
      </c>
      <c r="AH56" s="199">
        <f t="shared" ref="AH56:AI56" si="317">AH46/AH26</f>
        <v>0.89074930269540298</v>
      </c>
      <c r="AI56" s="199">
        <f t="shared" si="317"/>
        <v>0.87387578956708256</v>
      </c>
      <c r="AJ56" s="199">
        <f t="shared" ref="AJ56:AK56" si="318">AJ46/AJ26</f>
        <v>0.81548430524645898</v>
      </c>
      <c r="AK56" s="199">
        <f t="shared" si="318"/>
        <v>0.84581395290017269</v>
      </c>
      <c r="AL56" s="199">
        <f t="shared" ref="AL56:AM56" si="319">AL46/AL26</f>
        <v>0.84876347495244142</v>
      </c>
      <c r="AM56" s="199">
        <f t="shared" si="319"/>
        <v>0.81577806675335929</v>
      </c>
    </row>
    <row r="57" spans="1:39" s="182" customFormat="1">
      <c r="A57" s="184" t="s">
        <v>154</v>
      </c>
      <c r="B57" s="199">
        <f t="shared" ref="B57" si="320">B47/B27</f>
        <v>0.85973005296429184</v>
      </c>
      <c r="C57" s="199">
        <f t="shared" ref="C57:D57" si="321">C47/C27</f>
        <v>0.85075390915860016</v>
      </c>
      <c r="D57" s="199">
        <f t="shared" si="321"/>
        <v>0.85065388164854705</v>
      </c>
      <c r="E57" s="199">
        <f t="shared" ref="E57:F57" si="322">E47/E27</f>
        <v>0.81988221632382219</v>
      </c>
      <c r="F57" s="199">
        <f t="shared" si="322"/>
        <v>0.77927291088109063</v>
      </c>
      <c r="G57" s="199">
        <f t="shared" ref="G57:H57" si="323">G47/G27</f>
        <v>0.85928438120848472</v>
      </c>
      <c r="H57" s="199">
        <f t="shared" si="323"/>
        <v>0.88838133068520353</v>
      </c>
      <c r="I57" s="199">
        <f t="shared" ref="I57:N57" si="324">I47/I27</f>
        <v>0.87144986161379612</v>
      </c>
      <c r="J57" s="199">
        <f t="shared" si="324"/>
        <v>0.88396879692975139</v>
      </c>
      <c r="K57" s="199">
        <f t="shared" si="324"/>
        <v>0.89710873394337765</v>
      </c>
      <c r="L57" s="199">
        <f t="shared" si="324"/>
        <v>0.9081071624931274</v>
      </c>
      <c r="M57" s="199">
        <f t="shared" si="324"/>
        <v>0.87788168062861227</v>
      </c>
      <c r="N57" s="199">
        <f t="shared" si="324"/>
        <v>0.92487126818424825</v>
      </c>
      <c r="O57" s="199">
        <f t="shared" ref="O57" si="325">O47/O27</f>
        <v>0.90331550802139038</v>
      </c>
      <c r="P57" s="199">
        <f t="shared" ref="P57:Q57" si="326">P47/P27</f>
        <v>0.90664399469143986</v>
      </c>
      <c r="Q57" s="199">
        <f t="shared" si="326"/>
        <v>0.88709068604321972</v>
      </c>
      <c r="R57" s="199">
        <f t="shared" ref="R57:T57" si="327">R47/R27</f>
        <v>0.94211166575779193</v>
      </c>
      <c r="S57" s="199">
        <f t="shared" si="327"/>
        <v>0.92913788692760302</v>
      </c>
      <c r="T57" s="199">
        <f t="shared" si="327"/>
        <v>0.92212836197689096</v>
      </c>
      <c r="U57" s="199">
        <f t="shared" si="284"/>
        <v>0.90772066796790274</v>
      </c>
      <c r="V57" s="199">
        <f t="shared" ref="V57:AC57" si="328">V47/V27</f>
        <v>0.92894992970693202</v>
      </c>
      <c r="W57" s="199">
        <f t="shared" si="328"/>
        <v>0.9269030415056293</v>
      </c>
      <c r="X57" s="199">
        <f t="shared" si="328"/>
        <v>0.92898550724637685</v>
      </c>
      <c r="Y57" s="199">
        <f t="shared" si="328"/>
        <v>0.92913485202246482</v>
      </c>
      <c r="Z57" s="199">
        <f t="shared" si="328"/>
        <v>0.95765309313817482</v>
      </c>
      <c r="AA57" s="199">
        <f t="shared" si="328"/>
        <v>0.94286687095675858</v>
      </c>
      <c r="AB57" s="199">
        <f t="shared" si="328"/>
        <v>0.95239136774569844</v>
      </c>
      <c r="AC57" s="199">
        <f t="shared" si="328"/>
        <v>0.94492774462578188</v>
      </c>
      <c r="AE57" s="199">
        <f t="shared" ref="AE57" si="329">AE47/AE27</f>
        <v>0.84487341806841287</v>
      </c>
      <c r="AF57" s="199">
        <f t="shared" ref="AF57:AG57" si="330">AF47/AF27</f>
        <v>0.85414190076956764</v>
      </c>
      <c r="AG57" s="199">
        <f t="shared" si="330"/>
        <v>0.89237795656645091</v>
      </c>
      <c r="AH57" s="199">
        <f t="shared" ref="AH57:AI57" si="331">AH47/AH27</f>
        <v>0.90792965700904549</v>
      </c>
      <c r="AI57" s="199">
        <f t="shared" si="331"/>
        <v>0.9264724619215845</v>
      </c>
      <c r="AJ57" s="199">
        <f t="shared" ref="AJ57:AK57" si="332">AJ47/AJ27</f>
        <v>0.92846961631323266</v>
      </c>
      <c r="AK57" s="199">
        <f t="shared" si="332"/>
        <v>0.94965435614182547</v>
      </c>
      <c r="AL57" s="199">
        <f t="shared" ref="AL57:AM57" si="333">AL47/AL27</f>
        <v>0.9460431654676259</v>
      </c>
      <c r="AM57" s="199">
        <f t="shared" si="333"/>
        <v>0.91228070175438591</v>
      </c>
    </row>
    <row r="58" spans="1:39">
      <c r="A58" s="16" t="s">
        <v>15</v>
      </c>
      <c r="B58" s="199">
        <f t="shared" ref="B58:C58" si="334">B48/B28</f>
        <v>0.49449354180829364</v>
      </c>
      <c r="C58" s="199">
        <f t="shared" si="334"/>
        <v>0.53188054882970137</v>
      </c>
      <c r="D58" s="199">
        <f t="shared" ref="D58:E58" si="335">D48/D28</f>
        <v>0.58651210151170985</v>
      </c>
      <c r="E58" s="199">
        <f t="shared" si="335"/>
        <v>0.62113650998068259</v>
      </c>
      <c r="F58" s="199">
        <f t="shared" ref="F58:G58" si="336">F48/F28</f>
        <v>0.61370034407256802</v>
      </c>
      <c r="G58" s="199">
        <f t="shared" si="336"/>
        <v>0.60587991718426493</v>
      </c>
      <c r="H58" s="199">
        <f t="shared" ref="H58:I58" si="337">H48/H28</f>
        <v>0.62441436751691826</v>
      </c>
      <c r="I58" s="199">
        <f t="shared" si="337"/>
        <v>0.62830797602581834</v>
      </c>
      <c r="J58" s="199">
        <f t="shared" ref="J58:K58" si="338">J48/J28</f>
        <v>0.62272476558190848</v>
      </c>
      <c r="K58" s="199">
        <f t="shared" si="338"/>
        <v>0.64640617462614569</v>
      </c>
      <c r="L58" s="199">
        <f t="shared" ref="L58:M58" si="339">L48/L28</f>
        <v>0.65770512958382621</v>
      </c>
      <c r="M58" s="199">
        <f t="shared" si="339"/>
        <v>0.63857158700232886</v>
      </c>
      <c r="N58" s="199">
        <f t="shared" ref="N58:O58" si="340">N48/N28</f>
        <v>0.65511051273420851</v>
      </c>
      <c r="O58" s="199">
        <f t="shared" si="340"/>
        <v>0.65215444879686624</v>
      </c>
      <c r="P58" s="199">
        <f t="shared" ref="P58:T58" si="341">P48/P28</f>
        <v>0.6155773172398088</v>
      </c>
      <c r="Q58" s="199">
        <f t="shared" si="341"/>
        <v>0.61063829787234036</v>
      </c>
      <c r="R58" s="199">
        <f t="shared" si="341"/>
        <v>0.61371755179804721</v>
      </c>
      <c r="S58" s="199">
        <f t="shared" si="341"/>
        <v>0.61659192825112108</v>
      </c>
      <c r="T58" s="199">
        <f t="shared" si="341"/>
        <v>0.64217649495925977</v>
      </c>
      <c r="U58" s="199">
        <f t="shared" si="284"/>
        <v>0.60129796839729122</v>
      </c>
      <c r="V58" s="199">
        <f t="shared" ref="V58:AC58" si="342">V48/V28</f>
        <v>0.52098288238542234</v>
      </c>
      <c r="W58" s="199">
        <f t="shared" si="342"/>
        <v>0.36118518518518516</v>
      </c>
      <c r="X58" s="199">
        <f t="shared" si="342"/>
        <v>0.40658989123480482</v>
      </c>
      <c r="Y58" s="199">
        <f t="shared" si="342"/>
        <v>0.53054604433231212</v>
      </c>
      <c r="Z58" s="199">
        <f t="shared" si="342"/>
        <v>0.50186314363143636</v>
      </c>
      <c r="AA58" s="199">
        <f t="shared" si="342"/>
        <v>0.47912043574742791</v>
      </c>
      <c r="AB58" s="199">
        <f t="shared" si="342"/>
        <v>0.55111998225770686</v>
      </c>
      <c r="AC58" s="199">
        <f t="shared" si="342"/>
        <v>0.52219570405727922</v>
      </c>
      <c r="AE58" s="199">
        <f t="shared" ref="AE58" si="343">AE48/AE28</f>
        <v>0.55535213898748359</v>
      </c>
      <c r="AF58" s="199">
        <f t="shared" ref="AF58:AG58" si="344">AF48/AF28</f>
        <v>0.61766947537790573</v>
      </c>
      <c r="AG58" s="199">
        <f t="shared" si="344"/>
        <v>0.64076442781667886</v>
      </c>
      <c r="AH58" s="199">
        <f t="shared" ref="AH58:AI58" si="345">AH48/AH28</f>
        <v>0.6337418067825592</v>
      </c>
      <c r="AI58" s="199">
        <f t="shared" si="345"/>
        <v>0.61830596650951064</v>
      </c>
      <c r="AJ58" s="199">
        <f t="shared" ref="AJ58:AK58" si="346">AJ48/AJ28</f>
        <v>0.45349874006590424</v>
      </c>
      <c r="AK58" s="199">
        <f t="shared" si="346"/>
        <v>0.51180981595092023</v>
      </c>
      <c r="AL58" s="199">
        <f t="shared" ref="AL58:AM58" si="347">AL48/AL28</f>
        <v>0.48254034141026303</v>
      </c>
      <c r="AM58" s="199">
        <f t="shared" si="347"/>
        <v>0.41578947368421054</v>
      </c>
    </row>
    <row r="59" spans="1:39">
      <c r="A59" s="16" t="s">
        <v>14</v>
      </c>
      <c r="B59" s="199">
        <f t="shared" ref="B59" si="348">B49/B29</f>
        <v>0.96316182344390455</v>
      </c>
      <c r="C59" s="199">
        <f t="shared" ref="C59:D59" si="349">C49/C29</f>
        <v>0.95748837209302329</v>
      </c>
      <c r="D59" s="199">
        <f t="shared" si="349"/>
        <v>0.96354226191448034</v>
      </c>
      <c r="E59" s="199">
        <f t="shared" ref="E59:F59" si="350">E49/E29</f>
        <v>0.96598150693489948</v>
      </c>
      <c r="F59" s="199">
        <f t="shared" si="350"/>
        <v>0.97034594176001709</v>
      </c>
      <c r="G59" s="199">
        <f t="shared" ref="G59:H59" si="351">G49/G29</f>
        <v>0.96678496678496684</v>
      </c>
      <c r="H59" s="199">
        <f t="shared" si="351"/>
        <v>0.96837119810552796</v>
      </c>
      <c r="I59" s="199">
        <f t="shared" ref="I59:N59" si="352">I49/I29</f>
        <v>0.96921711509715991</v>
      </c>
      <c r="J59" s="199">
        <f t="shared" si="352"/>
        <v>0.97346456692913375</v>
      </c>
      <c r="K59" s="199">
        <f t="shared" si="352"/>
        <v>0.97129295097579782</v>
      </c>
      <c r="L59" s="199">
        <f t="shared" si="352"/>
        <v>0.97387716329741436</v>
      </c>
      <c r="M59" s="199">
        <f t="shared" si="352"/>
        <v>0.97055734372353042</v>
      </c>
      <c r="N59" s="199">
        <f t="shared" si="352"/>
        <v>0.95867888371793419</v>
      </c>
      <c r="O59" s="199">
        <f t="shared" ref="O59" si="353">O49/O29</f>
        <v>0.96650935349974409</v>
      </c>
      <c r="P59" s="199">
        <f t="shared" ref="P59:T59" si="354">P49/P29</f>
        <v>0.96092760180995485</v>
      </c>
      <c r="Q59" s="199">
        <f t="shared" si="354"/>
        <v>0.9611146818473969</v>
      </c>
      <c r="R59" s="199">
        <f t="shared" si="354"/>
        <v>0.96076176457058737</v>
      </c>
      <c r="S59" s="199">
        <f t="shared" si="354"/>
        <v>0.9660741309601788</v>
      </c>
      <c r="T59" s="199">
        <f t="shared" si="354"/>
        <v>0.9623138319756438</v>
      </c>
      <c r="U59" s="199">
        <f t="shared" si="284"/>
        <v>0.96418404142830039</v>
      </c>
      <c r="V59" s="199">
        <f t="shared" ref="V59:AC59" si="355">V49/V29</f>
        <v>0.96482556619070037</v>
      </c>
      <c r="W59" s="199">
        <f t="shared" si="355"/>
        <v>0.96435283063190047</v>
      </c>
      <c r="X59" s="199">
        <f t="shared" si="355"/>
        <v>0.96202117535093978</v>
      </c>
      <c r="Y59" s="199">
        <f t="shared" si="355"/>
        <v>0.9637859549105986</v>
      </c>
      <c r="Z59" s="199">
        <f t="shared" si="355"/>
        <v>1.0723563769505711</v>
      </c>
      <c r="AA59" s="199">
        <f t="shared" si="355"/>
        <v>0.96324260616551871</v>
      </c>
      <c r="AB59" s="199">
        <f t="shared" si="355"/>
        <v>0.97036400328873607</v>
      </c>
      <c r="AC59" s="199">
        <f t="shared" si="355"/>
        <v>0.96290399617895228</v>
      </c>
      <c r="AE59" s="199">
        <f t="shared" ref="AE59" si="356">AE49/AE29</f>
        <v>0.96255269901628504</v>
      </c>
      <c r="AF59" s="199">
        <f t="shared" ref="AF59:AG59" si="357">AF49/AF29</f>
        <v>0.96872936688430789</v>
      </c>
      <c r="AG59" s="199">
        <f t="shared" si="357"/>
        <v>0.97239493218730821</v>
      </c>
      <c r="AH59" s="199">
        <f t="shared" ref="AH59:AI59" si="358">AH49/AH29</f>
        <v>0.96173207517372084</v>
      </c>
      <c r="AI59" s="199">
        <f t="shared" si="358"/>
        <v>0.96335657042826195</v>
      </c>
      <c r="AJ59" s="199">
        <f t="shared" ref="AJ59:AK59" si="359">AJ49/AJ29</f>
        <v>0.96378390233204181</v>
      </c>
      <c r="AK59" s="199">
        <f t="shared" si="359"/>
        <v>1</v>
      </c>
      <c r="AL59" s="199">
        <f t="shared" ref="AL59:AM59" si="360">AL49/AL29</f>
        <v>1</v>
      </c>
      <c r="AM59" s="199">
        <f t="shared" si="360"/>
        <v>1</v>
      </c>
    </row>
    <row r="60" spans="1:39" s="14" customFormat="1">
      <c r="A60" s="15" t="s">
        <v>13</v>
      </c>
      <c r="B60" s="204">
        <f t="shared" ref="B60:C60" si="361">B50/B30</f>
        <v>0.3244224306195676</v>
      </c>
      <c r="C60" s="204">
        <f t="shared" si="361"/>
        <v>0.35176292582273155</v>
      </c>
      <c r="D60" s="204">
        <f t="shared" ref="D60:E60" si="362">D50/D30</f>
        <v>0.35550950278463289</v>
      </c>
      <c r="E60" s="204">
        <f t="shared" si="362"/>
        <v>0.33725256137558596</v>
      </c>
      <c r="F60" s="204">
        <f t="shared" ref="F60:G60" si="363">F50/F30</f>
        <v>0.31600540445193392</v>
      </c>
      <c r="G60" s="204">
        <f t="shared" si="363"/>
        <v>0.33769142388577605</v>
      </c>
      <c r="H60" s="204">
        <f t="shared" ref="H60:I60" si="364">H50/H30</f>
        <v>0.34535206041792943</v>
      </c>
      <c r="I60" s="204">
        <f t="shared" si="364"/>
        <v>0.31608134595870324</v>
      </c>
      <c r="J60" s="204">
        <f t="shared" ref="J60:K60" si="365">J50/J30</f>
        <v>0.30738733147365488</v>
      </c>
      <c r="K60" s="204">
        <f t="shared" si="365"/>
        <v>0.3232019050853715</v>
      </c>
      <c r="L60" s="204">
        <f t="shared" ref="L60:M60" si="366">L50/L30</f>
        <v>0.30959627189998967</v>
      </c>
      <c r="M60" s="204">
        <f t="shared" si="366"/>
        <v>0.31126773333705304</v>
      </c>
      <c r="N60" s="204">
        <f t="shared" ref="N60:O60" si="367">N50/N30</f>
        <v>0.30817248630978405</v>
      </c>
      <c r="O60" s="204">
        <f t="shared" si="367"/>
        <v>0.32536797489449615</v>
      </c>
      <c r="P60" s="204">
        <f t="shared" ref="P60:T60" si="368">P50/P30</f>
        <v>0.32883778223296517</v>
      </c>
      <c r="Q60" s="204">
        <f t="shared" si="368"/>
        <v>0.32796912321919491</v>
      </c>
      <c r="R60" s="204">
        <f t="shared" si="368"/>
        <v>0.32204535433929826</v>
      </c>
      <c r="S60" s="204">
        <f t="shared" si="368"/>
        <v>0.33512488829893372</v>
      </c>
      <c r="T60" s="204">
        <f t="shared" si="368"/>
        <v>0.33513921843333933</v>
      </c>
      <c r="U60" s="84">
        <f>U50/U30</f>
        <v>0.31822605387766684</v>
      </c>
      <c r="V60" s="204">
        <f t="shared" ref="V60:AC60" si="369">V50/V30</f>
        <v>0.34658206154187726</v>
      </c>
      <c r="W60" s="204">
        <f t="shared" si="369"/>
        <v>0.32671412116621257</v>
      </c>
      <c r="X60" s="204">
        <f t="shared" si="369"/>
        <v>0.32771343330603847</v>
      </c>
      <c r="Y60" s="204">
        <f t="shared" si="369"/>
        <v>0.33180820209413059</v>
      </c>
      <c r="Z60" s="204">
        <f t="shared" si="369"/>
        <v>0.32647982687724525</v>
      </c>
      <c r="AA60" s="204">
        <f t="shared" si="369"/>
        <v>0.34495827198498058</v>
      </c>
      <c r="AB60" s="204">
        <f t="shared" si="369"/>
        <v>0.34333230817979332</v>
      </c>
      <c r="AC60" s="204">
        <f t="shared" si="369"/>
        <v>0.36030637693756956</v>
      </c>
      <c r="AE60" s="204">
        <f t="shared" ref="AE60" si="370">AE50/AE30</f>
        <v>0.34109379169204279</v>
      </c>
      <c r="AF60" s="204">
        <f t="shared" ref="AF60:AG60" si="371">AF50/AF30</f>
        <v>0.32805873052588425</v>
      </c>
      <c r="AG60" s="204">
        <f t="shared" si="371"/>
        <v>0.31270191663338892</v>
      </c>
      <c r="AH60" s="204">
        <f t="shared" ref="AH60:AI60" si="372">AH50/AH30</f>
        <v>0.32151551356325969</v>
      </c>
      <c r="AI60" s="204">
        <f t="shared" si="372"/>
        <v>0.32738254868657468</v>
      </c>
      <c r="AJ60" s="204">
        <f t="shared" ref="AJ60:AK60" si="373">AJ50/AJ30</f>
        <v>0.33403381733194742</v>
      </c>
      <c r="AK60" s="204">
        <f t="shared" si="373"/>
        <v>0.34146349072644161</v>
      </c>
      <c r="AL60" s="204">
        <f t="shared" ref="AL60:AM60" si="374">AL50/AL30</f>
        <v>0.36132517349796267</v>
      </c>
      <c r="AM60" s="204">
        <f t="shared" si="374"/>
        <v>0.38594713656387658</v>
      </c>
    </row>
    <row r="61" spans="1:39"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</row>
    <row r="62" spans="1:39">
      <c r="V62" s="11"/>
      <c r="W62" s="11"/>
      <c r="X62" s="11"/>
    </row>
  </sheetData>
  <hyperlinks>
    <hyperlink ref="AO2:AP3" location="Sumário!A1" display="Voltar para Menu"/>
  </hyperlinks>
  <pageMargins left="0.511811024" right="0.511811024" top="0.78740157499999996" bottom="0.78740157499999996" header="0.31496062000000002" footer="0.31496062000000002"/>
  <pageSetup paperSize="9" orientation="portrait" r:id="rId1"/>
  <ignoredErrors>
    <ignoredError sqref="AI11:AK12 AK31:AK32 AK52:AK60 AK51 AK21:AK22 AK41:AK42 AH3:AI4 AG10:AM10 AG3:AG4 AJ3:AM4 AH6:AI9 AG6:AG9 AJ6:AM9 AK5:AM5 AG33:AG40 AI41:AJ42 AI21:AJ22 AJ51 AI52:AJ60 AI31:AJ32 AG13:AJ20 AH33:AJ40 AG31:AH32 AG52:AH60 AG51:AI51 AG23:AJ30 AG21:AH22 AG43:AJ50 AG41:AH42 AF3:AF4 AF6:AF50 AE3:AE4 AE26:AE60" formulaRange="1"/>
    <ignoredError sqref="AJ5 AF5:AG5 AH5:AI5 AE5:AE25" formula="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Plan15"/>
  <dimension ref="A2:AI116"/>
  <sheetViews>
    <sheetView showGridLines="0" workbookViewId="0">
      <selection activeCell="B1" sqref="B1:B1048576"/>
    </sheetView>
  </sheetViews>
  <sheetFormatPr defaultRowHeight="11.25"/>
  <cols>
    <col min="1" max="1" width="38.140625" style="43" bestFit="1" customWidth="1"/>
    <col min="2" max="15" width="7.28515625" style="214" bestFit="1" customWidth="1"/>
    <col min="16" max="21" width="7.28515625" style="44" bestFit="1" customWidth="1"/>
    <col min="22" max="29" width="7.28515625" style="43" bestFit="1" customWidth="1"/>
    <col min="30" max="30" width="1.42578125" style="43" customWidth="1"/>
    <col min="31" max="32" width="9.140625" style="231"/>
    <col min="33" max="16384" width="9.140625" style="43"/>
  </cols>
  <sheetData>
    <row r="2" spans="1:35" ht="11.25" customHeight="1">
      <c r="A2" s="58" t="s">
        <v>97</v>
      </c>
      <c r="B2" s="203">
        <v>42734</v>
      </c>
      <c r="C2" s="203">
        <v>42643</v>
      </c>
      <c r="D2" s="203">
        <v>42551</v>
      </c>
      <c r="E2" s="203">
        <v>42460</v>
      </c>
      <c r="F2" s="203">
        <v>42369</v>
      </c>
      <c r="G2" s="203">
        <v>42277</v>
      </c>
      <c r="H2" s="203">
        <v>42185</v>
      </c>
      <c r="I2" s="203">
        <v>42094</v>
      </c>
      <c r="J2" s="203">
        <v>42003</v>
      </c>
      <c r="K2" s="203">
        <v>41912</v>
      </c>
      <c r="L2" s="203">
        <v>41820</v>
      </c>
      <c r="M2" s="203">
        <v>41729</v>
      </c>
      <c r="N2" s="203">
        <v>41639</v>
      </c>
      <c r="O2" s="203">
        <v>41547</v>
      </c>
      <c r="P2" s="60">
        <v>41455</v>
      </c>
      <c r="Q2" s="60">
        <v>41364</v>
      </c>
      <c r="R2" s="60">
        <v>41273</v>
      </c>
      <c r="S2" s="60">
        <v>41182</v>
      </c>
      <c r="T2" s="60">
        <v>41090</v>
      </c>
      <c r="U2" s="60">
        <v>40999</v>
      </c>
      <c r="V2" s="203">
        <v>40908</v>
      </c>
      <c r="W2" s="203">
        <v>40816</v>
      </c>
      <c r="X2" s="203">
        <v>40724</v>
      </c>
      <c r="Y2" s="203">
        <v>40633</v>
      </c>
      <c r="Z2" s="203">
        <v>40543</v>
      </c>
      <c r="AA2" s="203">
        <v>40451</v>
      </c>
      <c r="AB2" s="203">
        <v>40359</v>
      </c>
      <c r="AC2" s="203">
        <v>40268</v>
      </c>
      <c r="AE2" s="248">
        <v>2009</v>
      </c>
      <c r="AF2" s="248">
        <v>2008</v>
      </c>
      <c r="AH2" s="285" t="s">
        <v>103</v>
      </c>
      <c r="AI2" s="285"/>
    </row>
    <row r="3" spans="1:35" ht="3.95" customHeight="1">
      <c r="A3" s="54"/>
      <c r="AH3" s="285"/>
      <c r="AI3" s="285"/>
    </row>
    <row r="4" spans="1:35" s="50" customFormat="1">
      <c r="A4" s="56" t="s">
        <v>98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AE4" s="206"/>
      <c r="AF4" s="206"/>
    </row>
    <row r="5" spans="1:35">
      <c r="A5" s="54" t="s">
        <v>46</v>
      </c>
      <c r="B5" s="218">
        <v>599.14099999999996</v>
      </c>
      <c r="C5" s="218">
        <v>234.56</v>
      </c>
      <c r="D5" s="218">
        <v>197.501</v>
      </c>
      <c r="E5" s="218">
        <v>411.26499999999999</v>
      </c>
      <c r="F5" s="218">
        <v>617.46500000000003</v>
      </c>
      <c r="G5" s="218">
        <v>270.38600000000002</v>
      </c>
      <c r="H5" s="218">
        <v>227.137</v>
      </c>
      <c r="I5" s="218">
        <v>282.74599999999998</v>
      </c>
      <c r="J5" s="218">
        <v>412.17</v>
      </c>
      <c r="K5" s="218">
        <v>132.755</v>
      </c>
      <c r="L5" s="218">
        <v>287.36799999999999</v>
      </c>
      <c r="M5" s="218">
        <v>235.27799999999999</v>
      </c>
      <c r="N5" s="218">
        <v>280.30599999999998</v>
      </c>
      <c r="O5" s="218">
        <v>260.29599999999999</v>
      </c>
      <c r="P5" s="55">
        <v>176.57400000000001</v>
      </c>
      <c r="Q5" s="55">
        <v>152.27600000000001</v>
      </c>
      <c r="R5" s="55">
        <v>418.87900000000002</v>
      </c>
      <c r="S5" s="55">
        <v>92.924999999999997</v>
      </c>
      <c r="T5" s="55">
        <v>137.49600000000001</v>
      </c>
      <c r="U5" s="55">
        <v>174.214</v>
      </c>
      <c r="V5" s="208">
        <v>173.11699999999999</v>
      </c>
      <c r="W5" s="208">
        <v>77.968000000000004</v>
      </c>
      <c r="X5" s="208">
        <v>48.311</v>
      </c>
      <c r="Y5" s="208">
        <v>125.61799999999999</v>
      </c>
      <c r="Z5" s="208">
        <v>328.86500000000001</v>
      </c>
      <c r="AA5" s="208">
        <v>63.715000000000003</v>
      </c>
      <c r="AB5" s="208">
        <v>60.401000000000003</v>
      </c>
      <c r="AC5" s="208">
        <v>64.697000000000003</v>
      </c>
      <c r="AE5" s="218">
        <v>192.40899999999999</v>
      </c>
      <c r="AF5" s="218">
        <v>35.497</v>
      </c>
    </row>
    <row r="6" spans="1:35">
      <c r="A6" s="54" t="s">
        <v>45</v>
      </c>
      <c r="B6" s="218">
        <v>818.98400000000004</v>
      </c>
      <c r="C6" s="218">
        <v>566.95399999999995</v>
      </c>
      <c r="D6" s="218">
        <v>464.84500000000003</v>
      </c>
      <c r="E6" s="218">
        <v>302.24599999999998</v>
      </c>
      <c r="F6" s="218">
        <v>497.62299999999999</v>
      </c>
      <c r="G6" s="218">
        <v>265.14299999999997</v>
      </c>
      <c r="H6" s="218">
        <v>238.792</v>
      </c>
      <c r="I6" s="218">
        <v>337.43299999999999</v>
      </c>
      <c r="J6" s="218">
        <v>450.97899999999998</v>
      </c>
      <c r="K6" s="218">
        <v>435.16399999999999</v>
      </c>
      <c r="L6" s="218">
        <v>283.75900000000001</v>
      </c>
      <c r="M6" s="218">
        <v>306.26900000000001</v>
      </c>
      <c r="N6" s="218">
        <v>491.28800000000001</v>
      </c>
      <c r="O6" s="218">
        <v>423.48700000000002</v>
      </c>
      <c r="P6" s="55">
        <v>539.03800000000001</v>
      </c>
      <c r="Q6" s="55">
        <v>476.23099999999999</v>
      </c>
      <c r="R6" s="55">
        <v>126.38500000000001</v>
      </c>
      <c r="S6" s="55">
        <v>204.44200000000001</v>
      </c>
      <c r="T6" s="55">
        <v>186.11099999999999</v>
      </c>
      <c r="U6" s="55">
        <v>80.311000000000007</v>
      </c>
      <c r="V6" s="208">
        <v>74.956999999999994</v>
      </c>
      <c r="W6" s="208">
        <v>259.47399999999999</v>
      </c>
      <c r="X6" s="208">
        <v>655.52</v>
      </c>
      <c r="Y6" s="208">
        <v>145.33799999999999</v>
      </c>
      <c r="Z6" s="208">
        <v>46.731999999999999</v>
      </c>
      <c r="AA6" s="208">
        <v>47.963999999999999</v>
      </c>
      <c r="AB6" s="208">
        <v>42.819000000000003</v>
      </c>
      <c r="AC6" s="208">
        <v>41.948999999999998</v>
      </c>
      <c r="AE6" s="218">
        <v>39.209000000000003</v>
      </c>
      <c r="AF6" s="218">
        <v>50.783000000000001</v>
      </c>
    </row>
    <row r="7" spans="1:35">
      <c r="A7" s="54" t="s">
        <v>55</v>
      </c>
      <c r="B7" s="218">
        <v>581.00099999999998</v>
      </c>
      <c r="C7" s="218">
        <v>423.05399999999997</v>
      </c>
      <c r="D7" s="218">
        <v>404.29700000000003</v>
      </c>
      <c r="E7" s="218">
        <v>389.63799999999998</v>
      </c>
      <c r="F7" s="218">
        <v>435.22500000000002</v>
      </c>
      <c r="G7" s="218">
        <v>431.17500000000001</v>
      </c>
      <c r="H7" s="218">
        <v>419.44900000000001</v>
      </c>
      <c r="I7" s="218">
        <v>480.435</v>
      </c>
      <c r="J7" s="218">
        <v>618.27599999999995</v>
      </c>
      <c r="K7" s="218">
        <v>583.81200000000001</v>
      </c>
      <c r="L7" s="218">
        <v>577.41899999999998</v>
      </c>
      <c r="M7" s="218">
        <v>510.03800000000001</v>
      </c>
      <c r="N7" s="218">
        <v>530.62</v>
      </c>
      <c r="O7" s="218">
        <v>463.67500000000001</v>
      </c>
      <c r="P7" s="55">
        <v>458.447</v>
      </c>
      <c r="Q7" s="55">
        <v>448.82900000000001</v>
      </c>
      <c r="R7" s="55">
        <v>486.47399999999999</v>
      </c>
      <c r="S7" s="55">
        <v>490.23500000000001</v>
      </c>
      <c r="T7" s="55">
        <v>479.20400000000001</v>
      </c>
      <c r="U7" s="55">
        <v>452.84</v>
      </c>
      <c r="V7" s="208">
        <v>1927.828</v>
      </c>
      <c r="W7" s="208">
        <v>1758.287</v>
      </c>
      <c r="X7" s="208">
        <v>1630.6210000000001</v>
      </c>
      <c r="Y7" s="208">
        <v>1522.202</v>
      </c>
      <c r="Z7" s="208">
        <v>1524.671</v>
      </c>
      <c r="AA7" s="208">
        <v>1345.394</v>
      </c>
      <c r="AB7" s="208">
        <v>1270.4870000000001</v>
      </c>
      <c r="AC7" s="208">
        <v>1142.0409999999999</v>
      </c>
      <c r="AE7" s="218">
        <v>1188.634</v>
      </c>
      <c r="AF7" s="218">
        <v>996.68899999999996</v>
      </c>
    </row>
    <row r="8" spans="1:35">
      <c r="A8" s="54" t="s">
        <v>60</v>
      </c>
      <c r="B8" s="218">
        <v>1596.7429999999999</v>
      </c>
      <c r="C8" s="218">
        <v>1346.252</v>
      </c>
      <c r="D8" s="218">
        <v>1306.703</v>
      </c>
      <c r="E8" s="218">
        <v>1279.28</v>
      </c>
      <c r="F8" s="218">
        <v>1353.0920000000001</v>
      </c>
      <c r="G8" s="218">
        <v>1208.123</v>
      </c>
      <c r="H8" s="218">
        <v>1293.376</v>
      </c>
      <c r="I8" s="218">
        <v>1388.569</v>
      </c>
      <c r="J8" s="218">
        <v>1472.7380000000001</v>
      </c>
      <c r="K8" s="218">
        <v>1268.4059999999999</v>
      </c>
      <c r="L8" s="218">
        <v>1144.1600000000001</v>
      </c>
      <c r="M8" s="218">
        <v>1263.953</v>
      </c>
      <c r="N8" s="218">
        <v>1251.3620000000001</v>
      </c>
      <c r="O8" s="218">
        <v>1135.4829999999999</v>
      </c>
      <c r="P8" s="55">
        <v>1051.127</v>
      </c>
      <c r="Q8" s="55">
        <v>974.92399999999998</v>
      </c>
      <c r="R8" s="55">
        <v>1068.7619999999999</v>
      </c>
      <c r="S8" s="55">
        <v>1306.9190000000001</v>
      </c>
      <c r="T8" s="55">
        <v>1131.27</v>
      </c>
      <c r="U8" s="55">
        <v>1134.2190000000001</v>
      </c>
      <c r="V8" s="208">
        <v>1264.6569999999999</v>
      </c>
      <c r="W8" s="208">
        <v>1001.019</v>
      </c>
      <c r="X8" s="208">
        <v>876.60299999999995</v>
      </c>
      <c r="Y8" s="208">
        <v>741.12599999999998</v>
      </c>
      <c r="Z8" s="208">
        <v>849.79899999999998</v>
      </c>
      <c r="AA8" s="208">
        <v>649.84500000000003</v>
      </c>
      <c r="AB8" s="208">
        <v>523.18799999999999</v>
      </c>
      <c r="AC8" s="208">
        <v>394.22800000000001</v>
      </c>
      <c r="AE8" s="218">
        <v>518.55100000000004</v>
      </c>
      <c r="AF8" s="218">
        <v>380.81900000000002</v>
      </c>
    </row>
    <row r="9" spans="1:35">
      <c r="A9" s="54" t="s">
        <v>56</v>
      </c>
      <c r="B9" s="218">
        <v>64.021000000000001</v>
      </c>
      <c r="C9" s="218">
        <v>50.3</v>
      </c>
      <c r="D9" s="218">
        <v>41.176000000000002</v>
      </c>
      <c r="E9" s="218">
        <v>55.389000000000003</v>
      </c>
      <c r="F9" s="218">
        <v>86.152000000000001</v>
      </c>
      <c r="G9" s="218">
        <v>48.738999999999997</v>
      </c>
      <c r="H9" s="218">
        <v>52.404000000000003</v>
      </c>
      <c r="I9" s="218">
        <v>60.854999999999997</v>
      </c>
      <c r="J9" s="218">
        <v>93.22</v>
      </c>
      <c r="K9" s="218">
        <v>74.507000000000005</v>
      </c>
      <c r="L9" s="218">
        <v>87.81</v>
      </c>
      <c r="M9" s="218">
        <v>82.03</v>
      </c>
      <c r="N9" s="218">
        <v>108.895</v>
      </c>
      <c r="O9" s="218">
        <v>67.760999999999996</v>
      </c>
      <c r="P9" s="55">
        <v>86.322000000000003</v>
      </c>
      <c r="Q9" s="55">
        <v>85.006</v>
      </c>
      <c r="R9" s="55">
        <v>73.625</v>
      </c>
      <c r="S9" s="55">
        <v>67.602000000000004</v>
      </c>
      <c r="T9" s="55">
        <v>68.977000000000004</v>
      </c>
      <c r="U9" s="55">
        <v>73.728999999999999</v>
      </c>
      <c r="V9" s="208">
        <v>42.600999999999999</v>
      </c>
      <c r="W9" s="208">
        <v>42.045000000000002</v>
      </c>
      <c r="X9" s="208">
        <v>24.155999999999999</v>
      </c>
      <c r="Y9" s="208">
        <v>49.237000000000002</v>
      </c>
      <c r="Z9" s="208">
        <v>36.018000000000001</v>
      </c>
      <c r="AA9" s="208">
        <v>25.677</v>
      </c>
      <c r="AB9" s="208">
        <v>16.616</v>
      </c>
      <c r="AC9" s="208">
        <v>15.084</v>
      </c>
      <c r="AE9" s="218">
        <v>18.643000000000001</v>
      </c>
      <c r="AF9" s="218">
        <v>20.498000000000001</v>
      </c>
    </row>
    <row r="10" spans="1:35">
      <c r="A10" s="54" t="s">
        <v>54</v>
      </c>
      <c r="B10" s="218">
        <v>212.15100000000001</v>
      </c>
      <c r="C10" s="218">
        <v>293.06400000000002</v>
      </c>
      <c r="D10" s="218">
        <v>296.916</v>
      </c>
      <c r="E10" s="218">
        <v>320.88299999999998</v>
      </c>
      <c r="F10" s="218">
        <v>334.34399999999999</v>
      </c>
      <c r="G10" s="218">
        <v>311.86799999999999</v>
      </c>
      <c r="H10" s="218">
        <v>337.57400000000001</v>
      </c>
      <c r="I10" s="218">
        <v>291.60500000000002</v>
      </c>
      <c r="J10" s="218">
        <v>295.59500000000003</v>
      </c>
      <c r="K10" s="218">
        <v>211.256</v>
      </c>
      <c r="L10" s="218">
        <v>193.428</v>
      </c>
      <c r="M10" s="218">
        <v>224.38900000000001</v>
      </c>
      <c r="N10" s="218">
        <v>218.554</v>
      </c>
      <c r="O10" s="218">
        <v>214.31</v>
      </c>
      <c r="P10" s="55">
        <v>230.45500000000001</v>
      </c>
      <c r="Q10" s="55">
        <v>190.40199999999999</v>
      </c>
      <c r="R10" s="55">
        <v>208.50299999999999</v>
      </c>
      <c r="S10" s="55">
        <v>40.799999999999997</v>
      </c>
      <c r="T10" s="55">
        <v>21.657</v>
      </c>
      <c r="U10" s="55">
        <v>24.074999999999999</v>
      </c>
      <c r="V10" s="208">
        <v>24.608000000000001</v>
      </c>
      <c r="W10" s="208">
        <v>26.14</v>
      </c>
      <c r="X10" s="208">
        <v>16.754999999999999</v>
      </c>
      <c r="Y10" s="208">
        <v>31.233000000000001</v>
      </c>
      <c r="Z10" s="208">
        <v>46.524000000000001</v>
      </c>
      <c r="AA10" s="208">
        <v>47.210999999999999</v>
      </c>
      <c r="AB10" s="208">
        <v>34.378999999999998</v>
      </c>
      <c r="AC10" s="208">
        <v>32.787999999999997</v>
      </c>
      <c r="AE10" s="218">
        <v>29.553000000000001</v>
      </c>
      <c r="AF10" s="218">
        <v>19.399000000000001</v>
      </c>
    </row>
    <row r="11" spans="1:35">
      <c r="A11" s="54" t="s">
        <v>53</v>
      </c>
      <c r="B11" s="218">
        <v>47.802</v>
      </c>
      <c r="C11" s="218">
        <v>96.113</v>
      </c>
      <c r="D11" s="218">
        <v>96.001000000000005</v>
      </c>
      <c r="E11" s="218">
        <v>60.692</v>
      </c>
      <c r="F11" s="218">
        <v>36.613999999999997</v>
      </c>
      <c r="G11" s="218">
        <v>101.13800000000001</v>
      </c>
      <c r="H11" s="218">
        <v>103.476</v>
      </c>
      <c r="I11" s="218">
        <v>75.978999999999999</v>
      </c>
      <c r="J11" s="218">
        <v>52.944000000000003</v>
      </c>
      <c r="K11" s="218">
        <v>50.524000000000001</v>
      </c>
      <c r="L11" s="218">
        <v>57.146000000000001</v>
      </c>
      <c r="M11" s="218">
        <v>56.023000000000003</v>
      </c>
      <c r="N11" s="218">
        <v>40.965000000000003</v>
      </c>
      <c r="O11" s="218">
        <v>64.034999999999997</v>
      </c>
      <c r="P11" s="55">
        <v>73.218000000000004</v>
      </c>
      <c r="Q11" s="55">
        <v>63.302</v>
      </c>
      <c r="R11" s="55">
        <v>37.950000000000003</v>
      </c>
      <c r="S11" s="55">
        <v>71.884</v>
      </c>
      <c r="T11" s="55">
        <v>164.14</v>
      </c>
      <c r="U11" s="55">
        <v>76.072000000000003</v>
      </c>
      <c r="V11" s="208">
        <v>59.359000000000002</v>
      </c>
      <c r="W11" s="208">
        <v>70.421000000000006</v>
      </c>
      <c r="X11" s="208">
        <v>68.733000000000004</v>
      </c>
      <c r="Y11" s="208">
        <v>59.067</v>
      </c>
      <c r="Z11" s="208">
        <v>62.975999999999999</v>
      </c>
      <c r="AA11" s="208">
        <v>68.55</v>
      </c>
      <c r="AB11" s="208">
        <v>53.026000000000003</v>
      </c>
      <c r="AC11" s="208">
        <v>34.03</v>
      </c>
      <c r="AE11" s="218">
        <v>24.172000000000001</v>
      </c>
      <c r="AF11" s="218">
        <v>16.683</v>
      </c>
    </row>
    <row r="12" spans="1:35" s="50" customFormat="1">
      <c r="A12" s="53" t="s">
        <v>80</v>
      </c>
      <c r="B12" s="216">
        <f t="shared" ref="B12:D12" si="0">SUM(B5:B11)</f>
        <v>3919.8429999999998</v>
      </c>
      <c r="C12" s="216">
        <f t="shared" si="0"/>
        <v>3010.2969999999996</v>
      </c>
      <c r="D12" s="216">
        <f t="shared" si="0"/>
        <v>2807.4390000000003</v>
      </c>
      <c r="E12" s="216">
        <f t="shared" ref="E12:F12" si="1">SUM(E5:E11)</f>
        <v>2819.393</v>
      </c>
      <c r="F12" s="216">
        <f t="shared" si="1"/>
        <v>3360.5150000000003</v>
      </c>
      <c r="G12" s="216">
        <f t="shared" ref="G12:H12" si="2">SUM(G5:G11)</f>
        <v>2636.5720000000001</v>
      </c>
      <c r="H12" s="216">
        <f t="shared" si="2"/>
        <v>2672.2080000000001</v>
      </c>
      <c r="I12" s="216">
        <f t="shared" ref="I12:J12" si="3">SUM(I5:I11)</f>
        <v>2917.6219999999998</v>
      </c>
      <c r="J12" s="216">
        <f t="shared" si="3"/>
        <v>3395.922</v>
      </c>
      <c r="K12" s="216">
        <f t="shared" ref="K12:L12" si="4">SUM(K5:K11)</f>
        <v>2756.4239999999995</v>
      </c>
      <c r="L12" s="216">
        <f t="shared" si="4"/>
        <v>2631.09</v>
      </c>
      <c r="M12" s="216">
        <f t="shared" ref="M12:P12" si="5">SUM(M5:M11)</f>
        <v>2677.9800000000005</v>
      </c>
      <c r="N12" s="216">
        <f t="shared" si="5"/>
        <v>2921.9900000000002</v>
      </c>
      <c r="O12" s="216">
        <f t="shared" si="5"/>
        <v>2629.0469999999996</v>
      </c>
      <c r="P12" s="52">
        <f t="shared" si="5"/>
        <v>2615.181</v>
      </c>
      <c r="Q12" s="52">
        <f t="shared" ref="Q12:R12" si="6">SUM(Q5:Q11)</f>
        <v>2390.9700000000003</v>
      </c>
      <c r="R12" s="52">
        <f t="shared" si="6"/>
        <v>2420.578</v>
      </c>
      <c r="S12" s="52">
        <f t="shared" ref="S12:T12" si="7">SUM(S5:S11)</f>
        <v>2274.8070000000002</v>
      </c>
      <c r="T12" s="52">
        <f t="shared" si="7"/>
        <v>2188.855</v>
      </c>
      <c r="U12" s="52">
        <f t="shared" ref="U12:AC12" si="8">SUM(U5:U11)</f>
        <v>2015.46</v>
      </c>
      <c r="V12" s="207">
        <f t="shared" si="8"/>
        <v>3567.1270000000004</v>
      </c>
      <c r="W12" s="207">
        <f t="shared" si="8"/>
        <v>3235.3540000000003</v>
      </c>
      <c r="X12" s="207">
        <f t="shared" si="8"/>
        <v>3320.6990000000005</v>
      </c>
      <c r="Y12" s="207">
        <f t="shared" si="8"/>
        <v>2673.8209999999999</v>
      </c>
      <c r="Z12" s="207">
        <f t="shared" si="8"/>
        <v>2895.585</v>
      </c>
      <c r="AA12" s="207">
        <f t="shared" si="8"/>
        <v>2248.3560000000002</v>
      </c>
      <c r="AB12" s="207">
        <f t="shared" si="8"/>
        <v>2000.9159999999999</v>
      </c>
      <c r="AC12" s="207">
        <f t="shared" si="8"/>
        <v>1724.817</v>
      </c>
      <c r="AE12" s="216">
        <f t="shared" ref="AE12:AF12" si="9">SUM(AE5:AE11)</f>
        <v>2011.171</v>
      </c>
      <c r="AF12" s="216">
        <f t="shared" si="9"/>
        <v>1520.3679999999999</v>
      </c>
    </row>
    <row r="13" spans="1:35" ht="3.95" customHeight="1">
      <c r="A13" s="54"/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55"/>
      <c r="Q13" s="55"/>
      <c r="R13" s="55"/>
      <c r="S13" s="55"/>
      <c r="T13" s="55"/>
      <c r="U13" s="55"/>
    </row>
    <row r="14" spans="1:35" s="50" customFormat="1">
      <c r="A14" s="56" t="s">
        <v>99</v>
      </c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55"/>
      <c r="Q14" s="55"/>
      <c r="R14" s="55"/>
      <c r="S14" s="55"/>
      <c r="T14" s="55"/>
      <c r="U14" s="55"/>
      <c r="AE14" s="206"/>
      <c r="AF14" s="206"/>
    </row>
    <row r="15" spans="1:35" s="206" customFormat="1">
      <c r="A15" s="54" t="s">
        <v>45</v>
      </c>
      <c r="B15" s="218">
        <v>0.17100000000000001</v>
      </c>
      <c r="C15" s="218">
        <v>2.8029999999999999</v>
      </c>
      <c r="D15" s="218">
        <v>0.14799999999999999</v>
      </c>
      <c r="E15" s="218">
        <v>7.798</v>
      </c>
      <c r="F15" s="218">
        <v>46.728000000000002</v>
      </c>
      <c r="G15" s="218">
        <v>99.841999999999999</v>
      </c>
      <c r="H15" s="218">
        <v>26.5</v>
      </c>
      <c r="I15" s="218">
        <v>32.284999999999997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08">
        <v>0</v>
      </c>
      <c r="Q15" s="208">
        <v>0</v>
      </c>
      <c r="R15" s="208">
        <v>0</v>
      </c>
      <c r="S15" s="208">
        <v>0</v>
      </c>
      <c r="T15" s="208">
        <v>0</v>
      </c>
      <c r="U15" s="208">
        <v>0</v>
      </c>
      <c r="V15" s="211">
        <v>43.267000000000003</v>
      </c>
      <c r="W15" s="211">
        <v>35.363999999999997</v>
      </c>
      <c r="X15" s="211">
        <v>24.402000000000001</v>
      </c>
      <c r="Y15" s="211">
        <v>21.663</v>
      </c>
      <c r="Z15" s="211">
        <v>31.951000000000001</v>
      </c>
      <c r="AA15" s="211">
        <v>29.949000000000002</v>
      </c>
      <c r="AB15" s="211">
        <v>28.652000000000001</v>
      </c>
      <c r="AC15" s="211">
        <v>27.184000000000001</v>
      </c>
      <c r="AE15" s="218">
        <v>23.971</v>
      </c>
      <c r="AF15" s="218">
        <v>0</v>
      </c>
    </row>
    <row r="16" spans="1:35">
      <c r="A16" s="54" t="s">
        <v>55</v>
      </c>
      <c r="B16" s="218">
        <v>3.57</v>
      </c>
      <c r="C16" s="218">
        <v>2.2650000000000001</v>
      </c>
      <c r="D16" s="218">
        <v>2.032</v>
      </c>
      <c r="E16" s="218">
        <v>1.8640000000000001</v>
      </c>
      <c r="F16" s="218">
        <v>2.5950000000000002</v>
      </c>
      <c r="G16" s="218">
        <v>1.8779999999999999</v>
      </c>
      <c r="H16" s="218">
        <v>2.448</v>
      </c>
      <c r="I16" s="218">
        <v>2.944</v>
      </c>
      <c r="J16" s="218">
        <v>5.0199999999999996</v>
      </c>
      <c r="K16" s="218">
        <v>1.2929999999999999</v>
      </c>
      <c r="L16" s="218">
        <v>3.84</v>
      </c>
      <c r="M16" s="218">
        <v>3.6230000000000002</v>
      </c>
      <c r="N16" s="218">
        <v>4.6829999999999998</v>
      </c>
      <c r="O16" s="218">
        <v>4.3019999999999996</v>
      </c>
      <c r="P16" s="55">
        <v>3.9870000000000001</v>
      </c>
      <c r="Q16" s="55">
        <v>3.3650000000000002</v>
      </c>
      <c r="R16" s="55">
        <v>0.39800000000000002</v>
      </c>
      <c r="S16" s="55">
        <v>1.331</v>
      </c>
      <c r="T16" s="55">
        <v>1.397</v>
      </c>
      <c r="U16" s="55">
        <v>1.76</v>
      </c>
      <c r="V16" s="211">
        <v>9.407</v>
      </c>
      <c r="W16" s="211">
        <v>6.2590000000000003</v>
      </c>
      <c r="X16" s="211">
        <v>9.3010000000000002</v>
      </c>
      <c r="Y16" s="211">
        <v>14.146000000000001</v>
      </c>
      <c r="Z16" s="211">
        <v>18.713999999999999</v>
      </c>
      <c r="AA16" s="211">
        <v>6.7389999999999999</v>
      </c>
      <c r="AB16" s="211">
        <v>5.9960000000000004</v>
      </c>
      <c r="AC16" s="211">
        <v>5.84</v>
      </c>
      <c r="AE16" s="218">
        <v>24.777000000000001</v>
      </c>
      <c r="AF16" s="218">
        <v>34.395000000000003</v>
      </c>
    </row>
    <row r="17" spans="1:32">
      <c r="A17" s="54" t="s">
        <v>49</v>
      </c>
      <c r="B17" s="218">
        <v>242.01</v>
      </c>
      <c r="C17" s="218">
        <v>243.82400000000001</v>
      </c>
      <c r="D17" s="218">
        <v>239.68600000000001</v>
      </c>
      <c r="E17" s="218">
        <v>236.136</v>
      </c>
      <c r="F17" s="218">
        <v>229.34700000000001</v>
      </c>
      <c r="G17" s="218">
        <v>196.03700000000001</v>
      </c>
      <c r="H17" s="218">
        <v>171.59800000000001</v>
      </c>
      <c r="I17" s="218">
        <v>160.292</v>
      </c>
      <c r="J17" s="218">
        <v>146.447</v>
      </c>
      <c r="K17" s="218">
        <v>141.24799999999999</v>
      </c>
      <c r="L17" s="218">
        <v>146.90700000000001</v>
      </c>
      <c r="M17" s="218">
        <v>141.99100000000001</v>
      </c>
      <c r="N17" s="218">
        <v>139.42699999999999</v>
      </c>
      <c r="O17" s="218">
        <v>147.98400000000001</v>
      </c>
      <c r="P17" s="55">
        <v>148.27600000000001</v>
      </c>
      <c r="Q17" s="55">
        <v>156.47999999999999</v>
      </c>
      <c r="R17" s="55">
        <v>148.30099999999999</v>
      </c>
      <c r="S17" s="55">
        <v>152.477</v>
      </c>
      <c r="T17" s="55">
        <v>152.38399999999999</v>
      </c>
      <c r="U17" s="55">
        <v>134.327</v>
      </c>
      <c r="V17" s="211">
        <v>178.90700000000001</v>
      </c>
      <c r="W17" s="211">
        <v>183.67699999999999</v>
      </c>
      <c r="X17" s="211">
        <v>189.654</v>
      </c>
      <c r="Y17" s="211">
        <v>170.84200000000001</v>
      </c>
      <c r="Z17" s="211">
        <v>168.22499999999999</v>
      </c>
      <c r="AA17" s="211">
        <v>167.32400000000001</v>
      </c>
      <c r="AB17" s="211">
        <v>159.476</v>
      </c>
      <c r="AC17" s="211">
        <v>162.95500000000001</v>
      </c>
      <c r="AE17" s="218">
        <v>162.49</v>
      </c>
      <c r="AF17" s="218">
        <v>121.039</v>
      </c>
    </row>
    <row r="18" spans="1:32">
      <c r="A18" s="54" t="s">
        <v>54</v>
      </c>
      <c r="B18" s="218">
        <v>223.60400000000001</v>
      </c>
      <c r="C18" s="218">
        <v>167.845</v>
      </c>
      <c r="D18" s="218">
        <v>167.036</v>
      </c>
      <c r="E18" s="218">
        <v>164.209</v>
      </c>
      <c r="F18" s="218">
        <v>177.29499999999999</v>
      </c>
      <c r="G18" s="218">
        <v>159.852</v>
      </c>
      <c r="H18" s="218">
        <v>119.312</v>
      </c>
      <c r="I18" s="218">
        <v>95.641999999999996</v>
      </c>
      <c r="J18" s="218">
        <v>106.477</v>
      </c>
      <c r="K18" s="218">
        <v>154.06899999999999</v>
      </c>
      <c r="L18" s="218">
        <v>159.76499999999999</v>
      </c>
      <c r="M18" s="218">
        <v>149.96600000000001</v>
      </c>
      <c r="N18" s="218">
        <v>158.761</v>
      </c>
      <c r="O18" s="218">
        <v>156.10300000000001</v>
      </c>
      <c r="P18" s="55">
        <v>148.268</v>
      </c>
      <c r="Q18" s="55">
        <v>144.42400000000001</v>
      </c>
      <c r="R18" s="55">
        <v>137.36500000000001</v>
      </c>
      <c r="S18" s="55">
        <v>9.1660000000000004</v>
      </c>
      <c r="T18" s="55">
        <v>21.577999999999999</v>
      </c>
      <c r="U18" s="55">
        <v>24.341000000000001</v>
      </c>
      <c r="V18" s="211">
        <v>31.042000000000002</v>
      </c>
      <c r="W18" s="211">
        <v>29.536999999999999</v>
      </c>
      <c r="X18" s="211">
        <v>32.176000000000002</v>
      </c>
      <c r="Y18" s="211">
        <v>11.305</v>
      </c>
      <c r="Z18" s="211">
        <v>10.244999999999999</v>
      </c>
      <c r="AA18" s="211">
        <v>9.4830000000000005</v>
      </c>
      <c r="AB18" s="211">
        <v>0</v>
      </c>
      <c r="AC18" s="211">
        <v>0</v>
      </c>
      <c r="AE18" s="218">
        <v>0</v>
      </c>
      <c r="AF18" s="218">
        <v>0</v>
      </c>
    </row>
    <row r="19" spans="1:32">
      <c r="A19" s="54" t="s">
        <v>116</v>
      </c>
      <c r="B19" s="218">
        <v>292.18900000000002</v>
      </c>
      <c r="C19" s="218">
        <v>281.80799999999999</v>
      </c>
      <c r="D19" s="218">
        <v>272.95100000000002</v>
      </c>
      <c r="E19" s="218">
        <v>260.101</v>
      </c>
      <c r="F19" s="218">
        <v>248.45</v>
      </c>
      <c r="G19" s="218">
        <v>235.011</v>
      </c>
      <c r="H19" s="218">
        <v>236.08500000000001</v>
      </c>
      <c r="I19" s="218">
        <v>220.846</v>
      </c>
      <c r="J19" s="218">
        <v>209.648</v>
      </c>
      <c r="K19" s="218">
        <v>199.15</v>
      </c>
      <c r="L19" s="218">
        <v>187.863</v>
      </c>
      <c r="M19" s="218">
        <v>178.33500000000001</v>
      </c>
      <c r="N19" s="218">
        <v>170.08</v>
      </c>
      <c r="O19" s="218">
        <v>157.35499999999999</v>
      </c>
      <c r="P19" s="55">
        <v>150.43899999999999</v>
      </c>
      <c r="Q19" s="55">
        <v>138.45500000000001</v>
      </c>
      <c r="R19" s="55">
        <v>129.34800000000001</v>
      </c>
      <c r="S19" s="55">
        <v>114.956</v>
      </c>
      <c r="T19" s="55">
        <v>120.55800000000001</v>
      </c>
      <c r="U19" s="55">
        <v>103.158</v>
      </c>
      <c r="V19" s="211">
        <v>88.968999999999994</v>
      </c>
      <c r="W19" s="211">
        <v>0</v>
      </c>
      <c r="X19" s="211">
        <v>0</v>
      </c>
      <c r="Y19" s="211">
        <v>0</v>
      </c>
      <c r="Z19" s="211">
        <v>0</v>
      </c>
      <c r="AA19" s="211">
        <v>0</v>
      </c>
      <c r="AB19" s="211">
        <v>0</v>
      </c>
      <c r="AC19" s="211">
        <v>0</v>
      </c>
      <c r="AE19" s="218">
        <v>0</v>
      </c>
      <c r="AF19" s="218">
        <v>0</v>
      </c>
    </row>
    <row r="20" spans="1:32">
      <c r="A20" s="54" t="s">
        <v>53</v>
      </c>
      <c r="B20" s="218">
        <v>52.273000000000003</v>
      </c>
      <c r="C20" s="218">
        <v>50.61</v>
      </c>
      <c r="D20" s="218">
        <v>50.128</v>
      </c>
      <c r="E20" s="218">
        <v>49.417000000000002</v>
      </c>
      <c r="F20" s="218">
        <v>54.290999999999997</v>
      </c>
      <c r="G20" s="218">
        <v>53.662999999999997</v>
      </c>
      <c r="H20" s="218">
        <v>53.767000000000003</v>
      </c>
      <c r="I20" s="218">
        <v>53.031999999999996</v>
      </c>
      <c r="J20" s="218">
        <v>51.972999999999999</v>
      </c>
      <c r="K20" s="218">
        <v>53.390999999999998</v>
      </c>
      <c r="L20" s="218">
        <v>48.213999999999999</v>
      </c>
      <c r="M20" s="218">
        <v>46.128</v>
      </c>
      <c r="N20" s="218">
        <v>45.402000000000001</v>
      </c>
      <c r="O20" s="218">
        <v>42.77</v>
      </c>
      <c r="P20" s="55">
        <v>41.74</v>
      </c>
      <c r="Q20" s="55">
        <v>39.052</v>
      </c>
      <c r="R20" s="55">
        <v>39.564999999999998</v>
      </c>
      <c r="S20" s="55">
        <v>38.161999999999999</v>
      </c>
      <c r="T20" s="55">
        <v>17.050999999999998</v>
      </c>
      <c r="U20" s="55">
        <v>21.17</v>
      </c>
      <c r="V20" s="211">
        <v>19.789000000000001</v>
      </c>
      <c r="W20" s="211">
        <v>94.116</v>
      </c>
      <c r="X20" s="211">
        <v>78.3</v>
      </c>
      <c r="Y20" s="211">
        <v>60.305999999999997</v>
      </c>
      <c r="Z20" s="211">
        <v>69.599999999999994</v>
      </c>
      <c r="AA20" s="211">
        <v>53.344000000000001</v>
      </c>
      <c r="AB20" s="211">
        <v>22.611000000000001</v>
      </c>
      <c r="AC20" s="211">
        <v>21.233000000000001</v>
      </c>
      <c r="AE20" s="218">
        <v>27.103999999999999</v>
      </c>
      <c r="AF20" s="218">
        <v>19.681000000000001</v>
      </c>
    </row>
    <row r="21" spans="1:32">
      <c r="A21" s="54" t="s">
        <v>128</v>
      </c>
      <c r="B21" s="218">
        <v>380.38600000000002</v>
      </c>
      <c r="C21" s="218">
        <v>373.65</v>
      </c>
      <c r="D21" s="218">
        <v>368.125</v>
      </c>
      <c r="E21" s="218">
        <v>368.53100000000001</v>
      </c>
      <c r="F21" s="218">
        <v>384.02499999999998</v>
      </c>
      <c r="G21" s="218">
        <v>333.572</v>
      </c>
      <c r="H21" s="218">
        <v>313.16500000000002</v>
      </c>
      <c r="I21" s="218">
        <v>294.65300000000002</v>
      </c>
      <c r="J21" s="218">
        <v>319.60399999999998</v>
      </c>
      <c r="K21" s="218">
        <v>313.36099999999999</v>
      </c>
      <c r="L21" s="218">
        <v>287.05</v>
      </c>
      <c r="M21" s="218">
        <v>266.00799999999998</v>
      </c>
      <c r="N21" s="218">
        <v>251.74700000000001</v>
      </c>
      <c r="O21" s="218">
        <v>248.715</v>
      </c>
      <c r="P21" s="55">
        <v>236.608</v>
      </c>
      <c r="Q21" s="55">
        <v>224.62100000000001</v>
      </c>
      <c r="R21" s="55">
        <v>222.89400000000001</v>
      </c>
      <c r="S21" s="55">
        <v>213.23099999999999</v>
      </c>
      <c r="T21" s="55">
        <v>207.3</v>
      </c>
      <c r="U21" s="55">
        <v>202.92400000000001</v>
      </c>
      <c r="V21" s="211">
        <v>0</v>
      </c>
      <c r="W21" s="211">
        <v>0</v>
      </c>
      <c r="X21" s="211">
        <v>0</v>
      </c>
      <c r="Y21" s="211">
        <v>0</v>
      </c>
      <c r="Z21" s="211">
        <v>0</v>
      </c>
      <c r="AA21" s="211">
        <v>0</v>
      </c>
      <c r="AB21" s="211">
        <v>0</v>
      </c>
      <c r="AC21" s="211">
        <v>0</v>
      </c>
      <c r="AE21" s="218">
        <v>0</v>
      </c>
      <c r="AF21" s="218">
        <v>0</v>
      </c>
    </row>
    <row r="22" spans="1:32">
      <c r="A22" s="54" t="s">
        <v>52</v>
      </c>
      <c r="B22" s="218">
        <v>560.06700000000001</v>
      </c>
      <c r="C22" s="218">
        <v>558.98599999999999</v>
      </c>
      <c r="D22" s="218">
        <v>562.404</v>
      </c>
      <c r="E22" s="218">
        <v>569.58199999999999</v>
      </c>
      <c r="F22" s="218">
        <v>578.57100000000003</v>
      </c>
      <c r="G22" s="218">
        <v>567.68200000000002</v>
      </c>
      <c r="H22" s="218">
        <v>563.88599999999997</v>
      </c>
      <c r="I22" s="218">
        <v>561.46100000000001</v>
      </c>
      <c r="J22" s="218">
        <v>566.19299999999998</v>
      </c>
      <c r="K22" s="218">
        <v>549.65099999999995</v>
      </c>
      <c r="L22" s="218">
        <v>534.74099999999999</v>
      </c>
      <c r="M22" s="218">
        <v>530.78399999999999</v>
      </c>
      <c r="N22" s="218">
        <v>540.44399999999996</v>
      </c>
      <c r="O22" s="218">
        <v>527.89300000000003</v>
      </c>
      <c r="P22" s="55">
        <v>510.82100000000003</v>
      </c>
      <c r="Q22" s="55">
        <v>575.51400000000001</v>
      </c>
      <c r="R22" s="55">
        <v>573.95699999999999</v>
      </c>
      <c r="S22" s="55">
        <v>550.72400000000005</v>
      </c>
      <c r="T22" s="55">
        <v>527.76800000000003</v>
      </c>
      <c r="U22" s="55">
        <v>512.28099999999995</v>
      </c>
      <c r="V22" s="211">
        <v>489.93799999999999</v>
      </c>
      <c r="W22" s="211">
        <v>406.57900000000001</v>
      </c>
      <c r="X22" s="211">
        <v>372.57</v>
      </c>
      <c r="Y22" s="211">
        <v>359.863</v>
      </c>
      <c r="Z22" s="211">
        <v>358.84100000000001</v>
      </c>
      <c r="AA22" s="211">
        <v>339.05599999999998</v>
      </c>
      <c r="AB22" s="211">
        <v>285.98399999999998</v>
      </c>
      <c r="AC22" s="211">
        <v>291.26</v>
      </c>
      <c r="AE22" s="249">
        <v>297.791</v>
      </c>
      <c r="AF22" s="218">
        <v>310.68</v>
      </c>
    </row>
    <row r="23" spans="1:32">
      <c r="A23" s="54" t="s">
        <v>51</v>
      </c>
      <c r="B23" s="218">
        <v>513.04899999999998</v>
      </c>
      <c r="C23" s="218">
        <v>508.245</v>
      </c>
      <c r="D23" s="218">
        <v>508.42099999999999</v>
      </c>
      <c r="E23" s="218">
        <v>507.27800000000002</v>
      </c>
      <c r="F23" s="218">
        <v>506.72</v>
      </c>
      <c r="G23" s="218">
        <v>496.267</v>
      </c>
      <c r="H23" s="218">
        <v>497.80799999999999</v>
      </c>
      <c r="I23" s="218">
        <v>493.92700000000002</v>
      </c>
      <c r="J23" s="218">
        <v>488.75299999999999</v>
      </c>
      <c r="K23" s="218">
        <v>487.75099999999998</v>
      </c>
      <c r="L23" s="218">
        <v>487.93799999999999</v>
      </c>
      <c r="M23" s="218">
        <v>480.38299999999998</v>
      </c>
      <c r="N23" s="218">
        <v>481.37</v>
      </c>
      <c r="O23" s="218">
        <v>437.49900000000002</v>
      </c>
      <c r="P23" s="55">
        <v>436.64600000000002</v>
      </c>
      <c r="Q23" s="55">
        <v>436.23700000000002</v>
      </c>
      <c r="R23" s="55">
        <v>435.33800000000002</v>
      </c>
      <c r="S23" s="55">
        <v>435.46600000000001</v>
      </c>
      <c r="T23" s="55">
        <v>437.49599999999998</v>
      </c>
      <c r="U23" s="55">
        <v>441.25400000000002</v>
      </c>
      <c r="V23" s="211">
        <v>448.90800000000002</v>
      </c>
      <c r="W23" s="211">
        <v>448.55200000000002</v>
      </c>
      <c r="X23" s="211">
        <v>374.92099999999999</v>
      </c>
      <c r="Y23" s="211">
        <v>370.024</v>
      </c>
      <c r="Z23" s="211">
        <v>374.61900000000003</v>
      </c>
      <c r="AA23" s="211">
        <v>374.685</v>
      </c>
      <c r="AB23" s="211">
        <v>96.614999999999995</v>
      </c>
      <c r="AC23" s="211">
        <v>93.900999999999996</v>
      </c>
      <c r="AE23" s="249">
        <v>86.664000000000001</v>
      </c>
      <c r="AF23" s="218">
        <v>90.287999999999997</v>
      </c>
    </row>
    <row r="24" spans="1:32" s="50" customFormat="1">
      <c r="A24" s="53" t="s">
        <v>100</v>
      </c>
      <c r="B24" s="216">
        <f t="shared" ref="B24" si="10">SUM(B15:B23)</f>
        <v>2267.3190000000004</v>
      </c>
      <c r="C24" s="216">
        <f t="shared" ref="B24:C24" si="11">SUM(C15:C23)</f>
        <v>2190.0360000000001</v>
      </c>
      <c r="D24" s="216">
        <f t="shared" ref="D24:E24" si="12">SUM(D15:D23)</f>
        <v>2170.931</v>
      </c>
      <c r="E24" s="216">
        <f t="shared" si="12"/>
        <v>2164.9160000000002</v>
      </c>
      <c r="F24" s="216">
        <f t="shared" ref="F24:G24" si="13">SUM(F15:F23)</f>
        <v>2228.0219999999999</v>
      </c>
      <c r="G24" s="216">
        <f t="shared" si="13"/>
        <v>2143.8040000000001</v>
      </c>
      <c r="H24" s="216">
        <f t="shared" ref="H24:I24" si="14">SUM(H15:H23)</f>
        <v>1984.569</v>
      </c>
      <c r="I24" s="216">
        <f t="shared" si="14"/>
        <v>1915.0820000000003</v>
      </c>
      <c r="J24" s="216">
        <f t="shared" ref="J24:P24" si="15">SUM(J15:J23)</f>
        <v>1894.1149999999998</v>
      </c>
      <c r="K24" s="216">
        <f t="shared" si="15"/>
        <v>1899.914</v>
      </c>
      <c r="L24" s="216">
        <f t="shared" si="15"/>
        <v>1856.3179999999998</v>
      </c>
      <c r="M24" s="216">
        <f t="shared" si="15"/>
        <v>1797.2180000000001</v>
      </c>
      <c r="N24" s="216">
        <f t="shared" si="15"/>
        <v>1791.9140000000002</v>
      </c>
      <c r="O24" s="216">
        <f t="shared" si="15"/>
        <v>1722.6210000000001</v>
      </c>
      <c r="P24" s="52">
        <f t="shared" si="15"/>
        <v>1676.7850000000001</v>
      </c>
      <c r="Q24" s="210">
        <f t="shared" ref="Q24:AC24" si="16">SUM(Q15:Q23)</f>
        <v>1718.1480000000001</v>
      </c>
      <c r="R24" s="210">
        <f t="shared" si="16"/>
        <v>1687.1659999999999</v>
      </c>
      <c r="S24" s="210">
        <f t="shared" si="16"/>
        <v>1515.5129999999999</v>
      </c>
      <c r="T24" s="210">
        <f t="shared" si="16"/>
        <v>1485.5320000000002</v>
      </c>
      <c r="U24" s="210">
        <f t="shared" si="16"/>
        <v>1441.2150000000001</v>
      </c>
      <c r="V24" s="210">
        <f t="shared" si="16"/>
        <v>1310.2269999999999</v>
      </c>
      <c r="W24" s="210">
        <f t="shared" si="16"/>
        <v>1204.0839999999998</v>
      </c>
      <c r="X24" s="210">
        <f t="shared" si="16"/>
        <v>1081.3240000000001</v>
      </c>
      <c r="Y24" s="210">
        <f t="shared" si="16"/>
        <v>1008.149</v>
      </c>
      <c r="Z24" s="210">
        <f t="shared" si="16"/>
        <v>1032.1950000000002</v>
      </c>
      <c r="AA24" s="210">
        <f t="shared" si="16"/>
        <v>980.57999999999993</v>
      </c>
      <c r="AB24" s="210">
        <f t="shared" si="16"/>
        <v>599.33399999999995</v>
      </c>
      <c r="AC24" s="210">
        <f t="shared" si="16"/>
        <v>602.37299999999993</v>
      </c>
      <c r="AE24" s="216">
        <f t="shared" ref="AE24:AF24" si="17">SUM(AE15:AE23)</f>
        <v>622.79700000000003</v>
      </c>
      <c r="AF24" s="216">
        <f t="shared" si="17"/>
        <v>576.08299999999997</v>
      </c>
    </row>
    <row r="25" spans="1:32" ht="3.95" customHeight="1">
      <c r="A25" s="5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55"/>
      <c r="Q25" s="55"/>
      <c r="R25" s="55"/>
      <c r="S25" s="55"/>
      <c r="T25" s="55"/>
      <c r="U25" s="55"/>
      <c r="V25" s="211"/>
      <c r="W25" s="211"/>
      <c r="X25" s="211"/>
      <c r="Y25" s="211"/>
      <c r="Z25" s="211"/>
      <c r="AA25" s="211"/>
      <c r="AB25" s="211"/>
      <c r="AC25" s="211"/>
      <c r="AE25" s="218"/>
      <c r="AF25" s="218"/>
    </row>
    <row r="26" spans="1:32" s="50" customFormat="1">
      <c r="A26" s="53" t="s">
        <v>90</v>
      </c>
      <c r="B26" s="216">
        <f t="shared" ref="B26" si="18">B12+B24</f>
        <v>6187.1620000000003</v>
      </c>
      <c r="C26" s="216">
        <f t="shared" ref="C26:D26" si="19">C12+C24</f>
        <v>5200.3329999999996</v>
      </c>
      <c r="D26" s="216">
        <f t="shared" si="19"/>
        <v>4978.3700000000008</v>
      </c>
      <c r="E26" s="216">
        <f t="shared" ref="E26:F26" si="20">E12+E24</f>
        <v>4984.3090000000002</v>
      </c>
      <c r="F26" s="216">
        <f t="shared" si="20"/>
        <v>5588.5370000000003</v>
      </c>
      <c r="G26" s="216">
        <f t="shared" ref="G26:H26" si="21">G12+G24</f>
        <v>4780.3760000000002</v>
      </c>
      <c r="H26" s="216">
        <f t="shared" si="21"/>
        <v>4656.777</v>
      </c>
      <c r="I26" s="216">
        <f t="shared" ref="I26:J26" si="22">I12+I24</f>
        <v>4832.7039999999997</v>
      </c>
      <c r="J26" s="216">
        <f t="shared" si="22"/>
        <v>5290.0370000000003</v>
      </c>
      <c r="K26" s="216">
        <f t="shared" ref="K26:L26" si="23">K12+K24</f>
        <v>4656.3379999999997</v>
      </c>
      <c r="L26" s="216">
        <f t="shared" si="23"/>
        <v>4487.4079999999994</v>
      </c>
      <c r="M26" s="216">
        <f t="shared" ref="M26:N26" si="24">M12+M24</f>
        <v>4475.1980000000003</v>
      </c>
      <c r="N26" s="216">
        <f t="shared" si="24"/>
        <v>4713.9040000000005</v>
      </c>
      <c r="O26" s="216">
        <f t="shared" ref="O26" si="25">O12+O24</f>
        <v>4351.6679999999997</v>
      </c>
      <c r="P26" s="52">
        <f t="shared" ref="P26:U26" si="26">P12+P24</f>
        <v>4291.9660000000003</v>
      </c>
      <c r="Q26" s="52">
        <f t="shared" si="26"/>
        <v>4109.1180000000004</v>
      </c>
      <c r="R26" s="52">
        <f t="shared" si="26"/>
        <v>4107.7439999999997</v>
      </c>
      <c r="S26" s="52">
        <f t="shared" si="26"/>
        <v>3790.32</v>
      </c>
      <c r="T26" s="52">
        <f t="shared" si="26"/>
        <v>3674.3870000000002</v>
      </c>
      <c r="U26" s="52">
        <f t="shared" si="26"/>
        <v>3456.6750000000002</v>
      </c>
      <c r="V26" s="210">
        <f t="shared" ref="V26:AC26" si="27">V12+V24</f>
        <v>4877.3540000000003</v>
      </c>
      <c r="W26" s="210">
        <f t="shared" si="27"/>
        <v>4439.4380000000001</v>
      </c>
      <c r="X26" s="210">
        <f t="shared" si="27"/>
        <v>4402.023000000001</v>
      </c>
      <c r="Y26" s="210">
        <f t="shared" si="27"/>
        <v>3681.97</v>
      </c>
      <c r="Z26" s="210">
        <f t="shared" si="27"/>
        <v>3927.78</v>
      </c>
      <c r="AA26" s="210">
        <f t="shared" si="27"/>
        <v>3228.9360000000001</v>
      </c>
      <c r="AB26" s="210">
        <f t="shared" si="27"/>
        <v>2600.25</v>
      </c>
      <c r="AC26" s="210">
        <f t="shared" si="27"/>
        <v>2327.19</v>
      </c>
      <c r="AE26" s="216">
        <f t="shared" ref="AE26:AF26" si="28">AE12+AE24</f>
        <v>2633.9679999999998</v>
      </c>
      <c r="AF26" s="216">
        <f t="shared" si="28"/>
        <v>2096.451</v>
      </c>
    </row>
    <row r="27" spans="1:32">
      <c r="A27" s="54"/>
      <c r="B27" s="218">
        <f t="shared" ref="B27" si="29">B12+B24-B26</f>
        <v>0</v>
      </c>
      <c r="C27" s="218">
        <f t="shared" ref="B27:C27" si="30">C12+C24-C26</f>
        <v>0</v>
      </c>
      <c r="D27" s="218">
        <f t="shared" ref="D27:E27" si="31">D12+D24-D26</f>
        <v>0</v>
      </c>
      <c r="E27" s="218">
        <f t="shared" si="31"/>
        <v>0</v>
      </c>
      <c r="F27" s="218">
        <f t="shared" ref="F27:G27" si="32">F12+F24-F26</f>
        <v>0</v>
      </c>
      <c r="G27" s="218">
        <f t="shared" si="32"/>
        <v>0</v>
      </c>
      <c r="H27" s="218">
        <f t="shared" ref="H27:I27" si="33">H12+H24-H26</f>
        <v>0</v>
      </c>
      <c r="I27" s="218">
        <f t="shared" si="33"/>
        <v>0</v>
      </c>
      <c r="J27" s="218">
        <f t="shared" ref="J27:AC27" si="34">J12+J24-J26</f>
        <v>0</v>
      </c>
      <c r="K27" s="218">
        <f t="shared" si="34"/>
        <v>0</v>
      </c>
      <c r="L27" s="218">
        <f t="shared" si="34"/>
        <v>0</v>
      </c>
      <c r="M27" s="218">
        <f t="shared" si="34"/>
        <v>0</v>
      </c>
      <c r="N27" s="218">
        <f t="shared" si="34"/>
        <v>0</v>
      </c>
      <c r="O27" s="218">
        <f t="shared" si="34"/>
        <v>0</v>
      </c>
      <c r="P27" s="218">
        <f t="shared" si="34"/>
        <v>0</v>
      </c>
      <c r="Q27" s="218">
        <f t="shared" si="34"/>
        <v>0</v>
      </c>
      <c r="R27" s="218">
        <f t="shared" si="34"/>
        <v>0</v>
      </c>
      <c r="S27" s="218">
        <f t="shared" si="34"/>
        <v>0</v>
      </c>
      <c r="T27" s="218">
        <f t="shared" si="34"/>
        <v>0</v>
      </c>
      <c r="U27" s="218">
        <f t="shared" si="34"/>
        <v>0</v>
      </c>
      <c r="V27" s="218">
        <f t="shared" si="34"/>
        <v>0</v>
      </c>
      <c r="W27" s="218">
        <f t="shared" si="34"/>
        <v>0</v>
      </c>
      <c r="X27" s="218">
        <f t="shared" si="34"/>
        <v>0</v>
      </c>
      <c r="Y27" s="218">
        <f t="shared" si="34"/>
        <v>0</v>
      </c>
      <c r="Z27" s="218">
        <f t="shared" si="34"/>
        <v>0</v>
      </c>
      <c r="AA27" s="218">
        <f t="shared" si="34"/>
        <v>0</v>
      </c>
      <c r="AB27" s="218">
        <f t="shared" si="34"/>
        <v>0</v>
      </c>
      <c r="AC27" s="218">
        <f t="shared" si="34"/>
        <v>0</v>
      </c>
    </row>
    <row r="28" spans="1:32">
      <c r="A28" s="54"/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55"/>
      <c r="Q28" s="55"/>
      <c r="R28" s="55"/>
      <c r="S28" s="55"/>
      <c r="T28" s="55"/>
      <c r="U28" s="55"/>
    </row>
    <row r="29" spans="1:32">
      <c r="A29" s="58" t="s">
        <v>91</v>
      </c>
      <c r="B29" s="203">
        <f t="shared" ref="B29:D29" si="35">B2</f>
        <v>42734</v>
      </c>
      <c r="C29" s="203">
        <f t="shared" si="35"/>
        <v>42643</v>
      </c>
      <c r="D29" s="203">
        <f t="shared" si="35"/>
        <v>42551</v>
      </c>
      <c r="E29" s="203">
        <f t="shared" ref="E29:F29" si="36">E2</f>
        <v>42460</v>
      </c>
      <c r="F29" s="203">
        <f t="shared" si="36"/>
        <v>42369</v>
      </c>
      <c r="G29" s="203">
        <f t="shared" ref="G29:H29" si="37">G2</f>
        <v>42277</v>
      </c>
      <c r="H29" s="203">
        <f t="shared" si="37"/>
        <v>42185</v>
      </c>
      <c r="I29" s="203">
        <f t="shared" ref="I29:J29" si="38">I2</f>
        <v>42094</v>
      </c>
      <c r="J29" s="203">
        <f t="shared" si="38"/>
        <v>42003</v>
      </c>
      <c r="K29" s="203">
        <f t="shared" ref="K29:L29" si="39">K2</f>
        <v>41912</v>
      </c>
      <c r="L29" s="203">
        <f t="shared" si="39"/>
        <v>41820</v>
      </c>
      <c r="M29" s="203">
        <f t="shared" ref="M29:S29" si="40">M2</f>
        <v>41729</v>
      </c>
      <c r="N29" s="203">
        <f t="shared" si="40"/>
        <v>41639</v>
      </c>
      <c r="O29" s="203">
        <f t="shared" si="40"/>
        <v>41547</v>
      </c>
      <c r="P29" s="60">
        <f t="shared" si="40"/>
        <v>41455</v>
      </c>
      <c r="Q29" s="60">
        <f t="shared" si="40"/>
        <v>41364</v>
      </c>
      <c r="R29" s="60">
        <f t="shared" si="40"/>
        <v>41273</v>
      </c>
      <c r="S29" s="60">
        <f t="shared" si="40"/>
        <v>41182</v>
      </c>
      <c r="T29" s="60">
        <v>41090</v>
      </c>
      <c r="U29" s="60">
        <v>40999</v>
      </c>
      <c r="V29" s="203">
        <v>40908</v>
      </c>
      <c r="W29" s="203">
        <v>40816</v>
      </c>
      <c r="X29" s="203">
        <v>40724</v>
      </c>
      <c r="Y29" s="203">
        <v>40633</v>
      </c>
      <c r="Z29" s="203">
        <v>40543</v>
      </c>
      <c r="AA29" s="203">
        <v>40451</v>
      </c>
      <c r="AB29" s="203">
        <v>40359</v>
      </c>
      <c r="AC29" s="203">
        <v>40268</v>
      </c>
      <c r="AE29" s="248">
        <v>2009</v>
      </c>
      <c r="AF29" s="248">
        <v>2008</v>
      </c>
    </row>
    <row r="30" spans="1:32" ht="3.95" customHeight="1">
      <c r="A30" s="46"/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55"/>
      <c r="Q30" s="55"/>
      <c r="R30" s="55"/>
      <c r="S30" s="55"/>
      <c r="T30" s="55"/>
      <c r="U30" s="55"/>
    </row>
    <row r="31" spans="1:32">
      <c r="A31" s="56" t="s">
        <v>92</v>
      </c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55"/>
      <c r="Q31" s="55"/>
      <c r="R31" s="55"/>
      <c r="S31" s="55"/>
      <c r="T31" s="55"/>
      <c r="U31" s="55"/>
    </row>
    <row r="32" spans="1:32">
      <c r="A32" s="54" t="s">
        <v>59</v>
      </c>
      <c r="B32" s="218">
        <v>2364.9589999999998</v>
      </c>
      <c r="C32" s="218">
        <v>1528.453</v>
      </c>
      <c r="D32" s="218">
        <v>1427.136</v>
      </c>
      <c r="E32" s="218">
        <v>1394.133</v>
      </c>
      <c r="F32" s="218">
        <v>1894.1569999999999</v>
      </c>
      <c r="G32" s="218">
        <v>1186.934</v>
      </c>
      <c r="H32" s="218">
        <v>1175.1099999999999</v>
      </c>
      <c r="I32" s="218">
        <v>1239.2</v>
      </c>
      <c r="J32" s="218">
        <v>1789.8979999999999</v>
      </c>
      <c r="K32" s="218">
        <v>1388.0540000000001</v>
      </c>
      <c r="L32" s="218">
        <v>1189.518</v>
      </c>
      <c r="M32" s="218">
        <v>1528.393</v>
      </c>
      <c r="N32" s="218">
        <v>1651.5429999999999</v>
      </c>
      <c r="O32" s="218">
        <v>1332.2840000000001</v>
      </c>
      <c r="P32" s="55">
        <v>1306.1030000000001</v>
      </c>
      <c r="Q32" s="55">
        <v>1169.848</v>
      </c>
      <c r="R32" s="55">
        <v>1326.31</v>
      </c>
      <c r="S32" s="55">
        <v>1173.212</v>
      </c>
      <c r="T32" s="55">
        <v>1016.4059999999999</v>
      </c>
      <c r="U32" s="55">
        <v>1039.7719999999999</v>
      </c>
      <c r="V32" s="218">
        <v>1267.7739999999999</v>
      </c>
      <c r="W32" s="218">
        <v>988.13699999999994</v>
      </c>
      <c r="X32" s="218">
        <v>923.70600000000002</v>
      </c>
      <c r="Y32" s="218">
        <v>756.72299999999996</v>
      </c>
      <c r="Z32" s="218">
        <v>1132.289</v>
      </c>
      <c r="AA32" s="218">
        <v>742.60500000000002</v>
      </c>
      <c r="AB32" s="218">
        <v>652.971</v>
      </c>
      <c r="AC32" s="218">
        <v>449.02300000000002</v>
      </c>
      <c r="AE32" s="218">
        <v>696.048</v>
      </c>
      <c r="AF32" s="218">
        <v>428.142</v>
      </c>
    </row>
    <row r="33" spans="1:32">
      <c r="A33" s="54" t="s">
        <v>47</v>
      </c>
      <c r="B33" s="218">
        <v>838.01599999999996</v>
      </c>
      <c r="C33" s="218">
        <v>980.86699999999996</v>
      </c>
      <c r="D33" s="218">
        <v>902.26099999999997</v>
      </c>
      <c r="E33" s="218">
        <v>713.61500000000001</v>
      </c>
      <c r="F33" s="218">
        <v>568.35</v>
      </c>
      <c r="G33" s="218">
        <v>446.60199999999998</v>
      </c>
      <c r="H33" s="218">
        <v>370.81299999999999</v>
      </c>
      <c r="I33" s="218">
        <v>392.50900000000001</v>
      </c>
      <c r="J33" s="218">
        <v>591.44299999999998</v>
      </c>
      <c r="K33" s="218">
        <v>447.66399999999999</v>
      </c>
      <c r="L33" s="218">
        <v>422.42200000000003</v>
      </c>
      <c r="M33" s="218">
        <v>520.56299999999999</v>
      </c>
      <c r="N33" s="218">
        <v>425.22699999999998</v>
      </c>
      <c r="O33" s="218">
        <v>555.54200000000003</v>
      </c>
      <c r="P33" s="55">
        <v>534.79499999999996</v>
      </c>
      <c r="Q33" s="55">
        <v>404.34</v>
      </c>
      <c r="R33" s="55">
        <v>317.19799999999998</v>
      </c>
      <c r="S33" s="55">
        <v>222.983</v>
      </c>
      <c r="T33" s="55">
        <v>225.90199999999999</v>
      </c>
      <c r="U33" s="55">
        <v>122.375</v>
      </c>
      <c r="V33" s="218">
        <v>129.67099999999999</v>
      </c>
      <c r="W33" s="218">
        <v>140.79499999999999</v>
      </c>
      <c r="X33" s="218">
        <v>332.70499999999998</v>
      </c>
      <c r="Y33" s="218">
        <v>350.11700000000002</v>
      </c>
      <c r="Z33" s="218">
        <v>108.758</v>
      </c>
      <c r="AA33" s="218">
        <v>325.81799999999998</v>
      </c>
      <c r="AB33" s="218">
        <v>99.225999999999999</v>
      </c>
      <c r="AC33" s="218">
        <v>185.983</v>
      </c>
      <c r="AE33" s="218">
        <v>168.12200000000001</v>
      </c>
      <c r="AF33" s="218">
        <v>380.95800000000003</v>
      </c>
    </row>
    <row r="34" spans="1:32" s="209" customFormat="1">
      <c r="A34" s="54" t="s">
        <v>155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1">
        <v>0</v>
      </c>
      <c r="Q34" s="213">
        <v>0</v>
      </c>
      <c r="R34" s="213">
        <v>0</v>
      </c>
      <c r="S34" s="213">
        <v>0</v>
      </c>
      <c r="T34" s="213">
        <v>0</v>
      </c>
      <c r="U34" s="213">
        <v>0</v>
      </c>
      <c r="V34" s="218">
        <v>981.47799999999995</v>
      </c>
      <c r="W34" s="218">
        <v>928.06399999999996</v>
      </c>
      <c r="X34" s="218">
        <v>911.41499999999996</v>
      </c>
      <c r="Y34" s="218">
        <v>842.42100000000005</v>
      </c>
      <c r="Z34" s="218">
        <v>852.68</v>
      </c>
      <c r="AA34" s="218">
        <v>642.20100000000002</v>
      </c>
      <c r="AB34" s="218">
        <v>617.93299999999999</v>
      </c>
      <c r="AC34" s="218">
        <v>569.70299999999997</v>
      </c>
      <c r="AE34" s="218">
        <v>569.00199999999995</v>
      </c>
      <c r="AF34" s="218">
        <v>439.18700000000001</v>
      </c>
    </row>
    <row r="35" spans="1:32" s="209" customFormat="1">
      <c r="A35" s="54" t="s">
        <v>156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1">
        <v>0</v>
      </c>
      <c r="Q35" s="213">
        <v>0</v>
      </c>
      <c r="R35" s="213">
        <v>0</v>
      </c>
      <c r="S35" s="213">
        <v>0</v>
      </c>
      <c r="T35" s="213">
        <v>0</v>
      </c>
      <c r="U35" s="213">
        <v>0</v>
      </c>
      <c r="V35" s="218">
        <v>436.13</v>
      </c>
      <c r="W35" s="218">
        <v>349.07299999999998</v>
      </c>
      <c r="X35" s="218">
        <v>298.82299999999998</v>
      </c>
      <c r="Y35" s="218">
        <v>235.78100000000001</v>
      </c>
      <c r="Z35" s="218">
        <v>220.23</v>
      </c>
      <c r="AA35" s="218">
        <v>179.93600000000001</v>
      </c>
      <c r="AB35" s="218">
        <v>154.81800000000001</v>
      </c>
      <c r="AC35" s="218">
        <v>124.101</v>
      </c>
      <c r="AE35" s="218">
        <v>120.535</v>
      </c>
      <c r="AF35" s="218">
        <v>57.473999999999997</v>
      </c>
    </row>
    <row r="36" spans="1:32">
      <c r="A36" s="54" t="s">
        <v>58</v>
      </c>
      <c r="B36" s="218">
        <v>188.39</v>
      </c>
      <c r="C36" s="218">
        <v>186.08500000000001</v>
      </c>
      <c r="D36" s="218">
        <v>144.47999999999999</v>
      </c>
      <c r="E36" s="218">
        <v>141.66399999999999</v>
      </c>
      <c r="F36" s="218">
        <v>153.90299999999999</v>
      </c>
      <c r="G36" s="218">
        <v>151.911</v>
      </c>
      <c r="H36" s="218">
        <v>145.75399999999999</v>
      </c>
      <c r="I36" s="218">
        <v>161.245</v>
      </c>
      <c r="J36" s="218">
        <v>167.423</v>
      </c>
      <c r="K36" s="218">
        <v>172.965</v>
      </c>
      <c r="L36" s="218">
        <v>153.24100000000001</v>
      </c>
      <c r="M36" s="218">
        <v>155.41900000000001</v>
      </c>
      <c r="N36" s="218">
        <v>166.58500000000001</v>
      </c>
      <c r="O36" s="218">
        <v>146.727</v>
      </c>
      <c r="P36" s="55">
        <v>126.691</v>
      </c>
      <c r="Q36" s="55">
        <v>115.821</v>
      </c>
      <c r="R36" s="55">
        <v>138.255</v>
      </c>
      <c r="S36" s="55">
        <v>139.50200000000001</v>
      </c>
      <c r="T36" s="55">
        <v>127.837</v>
      </c>
      <c r="U36" s="55">
        <v>112.003</v>
      </c>
      <c r="V36" s="218">
        <v>121.596</v>
      </c>
      <c r="W36" s="218">
        <v>133.09200000000001</v>
      </c>
      <c r="X36" s="218">
        <v>113.89100000000001</v>
      </c>
      <c r="Y36" s="218">
        <v>96.372</v>
      </c>
      <c r="Z36" s="218">
        <v>116.52500000000001</v>
      </c>
      <c r="AA36" s="218">
        <v>91.376999999999995</v>
      </c>
      <c r="AB36" s="218">
        <v>75.825000000000003</v>
      </c>
      <c r="AC36" s="218">
        <v>52.488</v>
      </c>
      <c r="AE36" s="218">
        <v>69.063999999999993</v>
      </c>
      <c r="AF36" s="218">
        <v>56.896000000000001</v>
      </c>
    </row>
    <row r="37" spans="1:32">
      <c r="A37" s="54" t="s">
        <v>57</v>
      </c>
      <c r="B37" s="218">
        <v>40.131999999999998</v>
      </c>
      <c r="C37" s="218">
        <v>32.896000000000001</v>
      </c>
      <c r="D37" s="218">
        <v>28.463999999999999</v>
      </c>
      <c r="E37" s="218">
        <v>29.504999999999999</v>
      </c>
      <c r="F37" s="218">
        <v>30.605</v>
      </c>
      <c r="G37" s="218">
        <v>25.26</v>
      </c>
      <c r="H37" s="218">
        <v>31.024000000000001</v>
      </c>
      <c r="I37" s="218">
        <v>21.975999999999999</v>
      </c>
      <c r="J37" s="218">
        <v>44.594999999999999</v>
      </c>
      <c r="K37" s="218">
        <v>35.976999999999997</v>
      </c>
      <c r="L37" s="218">
        <v>46.454000000000001</v>
      </c>
      <c r="M37" s="218">
        <v>27.271000000000001</v>
      </c>
      <c r="N37" s="218">
        <v>41.664000000000001</v>
      </c>
      <c r="O37" s="218">
        <v>18.876000000000001</v>
      </c>
      <c r="P37" s="55">
        <v>28.488</v>
      </c>
      <c r="Q37" s="55">
        <v>20.405999999999999</v>
      </c>
      <c r="R37" s="55">
        <v>47.8</v>
      </c>
      <c r="S37" s="55">
        <v>13.821999999999999</v>
      </c>
      <c r="T37" s="55">
        <v>15.593999999999999</v>
      </c>
      <c r="U37" s="55">
        <v>22.216000000000001</v>
      </c>
      <c r="V37" s="218">
        <v>49.323999999999998</v>
      </c>
      <c r="W37" s="218">
        <v>36.197000000000003</v>
      </c>
      <c r="X37" s="218">
        <v>32.494</v>
      </c>
      <c r="Y37" s="218">
        <v>26.170999999999999</v>
      </c>
      <c r="Z37" s="218">
        <v>39.438000000000002</v>
      </c>
      <c r="AA37" s="218">
        <v>21.709</v>
      </c>
      <c r="AB37" s="218">
        <v>32.698</v>
      </c>
      <c r="AC37" s="218">
        <v>23.7</v>
      </c>
      <c r="AE37" s="218">
        <v>28.792999999999999</v>
      </c>
      <c r="AF37" s="218">
        <v>38.594999999999999</v>
      </c>
    </row>
    <row r="38" spans="1:32">
      <c r="A38" s="54" t="s">
        <v>56</v>
      </c>
      <c r="B38" s="218">
        <v>72.954999999999998</v>
      </c>
      <c r="C38" s="218">
        <v>53.82</v>
      </c>
      <c r="D38" s="218">
        <v>77.977000000000004</v>
      </c>
      <c r="E38" s="218">
        <v>61.947000000000003</v>
      </c>
      <c r="F38" s="218">
        <v>68.403999999999996</v>
      </c>
      <c r="G38" s="218">
        <v>55.328000000000003</v>
      </c>
      <c r="H38" s="218">
        <v>57.2</v>
      </c>
      <c r="I38" s="218">
        <v>62.386000000000003</v>
      </c>
      <c r="J38" s="218">
        <v>80.305000000000007</v>
      </c>
      <c r="K38" s="218">
        <v>64.475999999999999</v>
      </c>
      <c r="L38" s="218">
        <v>66.802999999999997</v>
      </c>
      <c r="M38" s="218">
        <v>61.552999999999997</v>
      </c>
      <c r="N38" s="218">
        <v>73.619</v>
      </c>
      <c r="O38" s="218">
        <v>53.829000000000001</v>
      </c>
      <c r="P38" s="55">
        <v>50.874000000000002</v>
      </c>
      <c r="Q38" s="55">
        <v>41.741999999999997</v>
      </c>
      <c r="R38" s="55">
        <v>51.12</v>
      </c>
      <c r="S38" s="55">
        <v>29.547000000000001</v>
      </c>
      <c r="T38" s="55">
        <v>66.203000000000003</v>
      </c>
      <c r="U38" s="55">
        <v>31.893999999999998</v>
      </c>
      <c r="V38" s="218">
        <v>25.492000000000001</v>
      </c>
      <c r="W38" s="218">
        <v>20.969000000000001</v>
      </c>
      <c r="X38" s="218">
        <v>12.273</v>
      </c>
      <c r="Y38" s="218">
        <v>15.295</v>
      </c>
      <c r="Z38" s="218">
        <v>21.666</v>
      </c>
      <c r="AA38" s="218">
        <v>4.742</v>
      </c>
      <c r="AB38" s="218">
        <v>3.859</v>
      </c>
      <c r="AC38" s="218">
        <v>9.8290000000000006</v>
      </c>
      <c r="AE38" s="218">
        <v>13.887</v>
      </c>
      <c r="AF38" s="218">
        <v>9.4540000000000006</v>
      </c>
    </row>
    <row r="39" spans="1:32">
      <c r="A39" s="54" t="s">
        <v>50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6.5039999999999996</v>
      </c>
      <c r="J39" s="218">
        <v>6.5039999999999996</v>
      </c>
      <c r="K39" s="218">
        <v>6.5039999999999996</v>
      </c>
      <c r="L39" s="218">
        <v>7.0979999999999999</v>
      </c>
      <c r="M39" s="218">
        <v>7.6920000000000002</v>
      </c>
      <c r="N39" s="218">
        <v>8.2859999999999996</v>
      </c>
      <c r="O39" s="218">
        <v>8.8800000000000008</v>
      </c>
      <c r="P39" s="55">
        <v>8.8800000000000008</v>
      </c>
      <c r="Q39" s="55">
        <v>9.0050000000000008</v>
      </c>
      <c r="R39" s="55">
        <v>9.1280000000000001</v>
      </c>
      <c r="S39" s="55">
        <v>9.2479999999999993</v>
      </c>
      <c r="T39" s="55">
        <v>2.863</v>
      </c>
      <c r="U39" s="55">
        <v>2.859</v>
      </c>
      <c r="V39" s="218">
        <v>2.8540000000000001</v>
      </c>
      <c r="W39" s="218">
        <v>3.9159999999999999</v>
      </c>
      <c r="X39" s="218">
        <v>8.2469999999999999</v>
      </c>
      <c r="Y39" s="218">
        <v>41.892000000000003</v>
      </c>
      <c r="Z39" s="218">
        <v>43.018999999999998</v>
      </c>
      <c r="AA39" s="218">
        <v>48.253999999999998</v>
      </c>
      <c r="AB39" s="218">
        <v>37.734999999999999</v>
      </c>
      <c r="AC39" s="218">
        <v>10.875</v>
      </c>
      <c r="AE39" s="218">
        <v>39.052</v>
      </c>
      <c r="AF39" s="218">
        <v>0.42399999999999999</v>
      </c>
    </row>
    <row r="40" spans="1:32">
      <c r="A40" s="54" t="s">
        <v>44</v>
      </c>
      <c r="B40" s="218">
        <v>40.317999999999998</v>
      </c>
      <c r="C40" s="218">
        <v>40.317999999999998</v>
      </c>
      <c r="D40" s="218">
        <v>40.567999999999998</v>
      </c>
      <c r="E40" s="218">
        <v>40.817999999999998</v>
      </c>
      <c r="F40" s="218">
        <v>41.399000000000001</v>
      </c>
      <c r="G40" s="218">
        <v>27.498999999999999</v>
      </c>
      <c r="H40" s="218">
        <v>29.248999999999999</v>
      </c>
      <c r="I40" s="218">
        <v>30.998999999999999</v>
      </c>
      <c r="J40" s="218">
        <v>37.734000000000002</v>
      </c>
      <c r="K40" s="218">
        <v>37.734000000000002</v>
      </c>
      <c r="L40" s="218">
        <v>37.734000000000002</v>
      </c>
      <c r="M40" s="218">
        <v>36.734000000000002</v>
      </c>
      <c r="N40" s="218">
        <v>36.734000000000002</v>
      </c>
      <c r="O40" s="218">
        <v>35.573</v>
      </c>
      <c r="P40" s="55">
        <v>35.573</v>
      </c>
      <c r="Q40" s="55">
        <v>36.185000000000002</v>
      </c>
      <c r="R40" s="55">
        <v>37.103999999999999</v>
      </c>
      <c r="S40" s="55">
        <v>38.023000000000003</v>
      </c>
      <c r="T40" s="55">
        <v>38.942</v>
      </c>
      <c r="U40" s="55">
        <v>29.623000000000001</v>
      </c>
      <c r="V40" s="218">
        <v>24.091999999999999</v>
      </c>
      <c r="W40" s="218">
        <v>25.597999999999999</v>
      </c>
      <c r="X40" s="218">
        <v>25.956</v>
      </c>
      <c r="Y40" s="218">
        <v>55.128999999999998</v>
      </c>
      <c r="Z40" s="218">
        <v>25.956</v>
      </c>
      <c r="AA40" s="218">
        <v>18.052</v>
      </c>
      <c r="AB40" s="218">
        <v>27.119</v>
      </c>
      <c r="AC40" s="218">
        <v>38.652000000000001</v>
      </c>
      <c r="AE40" s="218">
        <v>54.951000000000001</v>
      </c>
      <c r="AF40" s="218">
        <v>13.946999999999999</v>
      </c>
    </row>
    <row r="41" spans="1:32">
      <c r="A41" s="54" t="s">
        <v>79</v>
      </c>
      <c r="B41" s="218">
        <v>12.335000000000001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16.300999999999998</v>
      </c>
      <c r="J41" s="218">
        <v>18.318999999999999</v>
      </c>
      <c r="K41" s="218">
        <v>0</v>
      </c>
      <c r="L41" s="218">
        <v>0</v>
      </c>
      <c r="M41" s="218">
        <v>16.219000000000001</v>
      </c>
      <c r="N41" s="218">
        <v>16.219000000000001</v>
      </c>
      <c r="O41" s="218">
        <v>0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1.6619999999999999</v>
      </c>
      <c r="V41" s="218">
        <v>1.6619999999999999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E41" s="218">
        <v>0</v>
      </c>
      <c r="AF41" s="218">
        <v>0</v>
      </c>
    </row>
    <row r="42" spans="1:32" s="209" customFormat="1">
      <c r="A42" s="54" t="s">
        <v>157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3">
        <v>0</v>
      </c>
      <c r="Q42" s="213">
        <v>0</v>
      </c>
      <c r="R42" s="213">
        <v>0</v>
      </c>
      <c r="S42" s="213">
        <v>0</v>
      </c>
      <c r="T42" s="213">
        <v>0</v>
      </c>
      <c r="U42" s="213">
        <v>0</v>
      </c>
      <c r="V42" s="218">
        <v>32.463999999999999</v>
      </c>
      <c r="W42" s="218">
        <v>29.919</v>
      </c>
      <c r="X42" s="218">
        <v>17.692</v>
      </c>
      <c r="Y42" s="218">
        <v>16.463999999999999</v>
      </c>
      <c r="Z42" s="218">
        <v>22.937000000000001</v>
      </c>
      <c r="AA42" s="218">
        <v>9.6460000000000008</v>
      </c>
      <c r="AB42" s="218">
        <v>23.722999999999999</v>
      </c>
      <c r="AC42" s="218">
        <v>20.402000000000001</v>
      </c>
      <c r="AE42" s="218">
        <v>23.097999999999999</v>
      </c>
      <c r="AF42" s="218">
        <v>22.594000000000001</v>
      </c>
    </row>
    <row r="43" spans="1:32">
      <c r="A43" s="54" t="s">
        <v>48</v>
      </c>
      <c r="B43" s="218">
        <v>115.322</v>
      </c>
      <c r="C43" s="218">
        <v>117.964</v>
      </c>
      <c r="D43" s="218">
        <v>93.292000000000002</v>
      </c>
      <c r="E43" s="218">
        <v>92.233000000000004</v>
      </c>
      <c r="F43" s="218">
        <v>117.964</v>
      </c>
      <c r="G43" s="218">
        <v>89.572000000000003</v>
      </c>
      <c r="H43" s="218">
        <v>78.165000000000006</v>
      </c>
      <c r="I43" s="218">
        <v>114.991</v>
      </c>
      <c r="J43" s="218">
        <v>95.227000000000004</v>
      </c>
      <c r="K43" s="218">
        <v>101.574</v>
      </c>
      <c r="L43" s="218">
        <v>101.68</v>
      </c>
      <c r="M43" s="218">
        <v>118</v>
      </c>
      <c r="N43" s="218">
        <v>107.714</v>
      </c>
      <c r="O43" s="218">
        <v>85.441999999999993</v>
      </c>
      <c r="P43" s="55">
        <v>80.066000000000003</v>
      </c>
      <c r="Q43" s="55">
        <v>113.081</v>
      </c>
      <c r="R43" s="55">
        <v>80.945999999999998</v>
      </c>
      <c r="S43" s="55">
        <v>94.84</v>
      </c>
      <c r="T43" s="55">
        <v>82.852000000000004</v>
      </c>
      <c r="U43" s="55">
        <v>70.480999999999995</v>
      </c>
      <c r="V43" s="218">
        <v>94.597999999999999</v>
      </c>
      <c r="W43" s="218">
        <v>62.506999999999998</v>
      </c>
      <c r="X43" s="218">
        <v>65.677999999999997</v>
      </c>
      <c r="Y43" s="218">
        <v>98.875</v>
      </c>
      <c r="Z43" s="218">
        <v>102.41</v>
      </c>
      <c r="AA43" s="218">
        <v>133.31700000000001</v>
      </c>
      <c r="AB43" s="218">
        <v>53.411000000000001</v>
      </c>
      <c r="AC43" s="218">
        <v>56.292999999999999</v>
      </c>
      <c r="AE43" s="218">
        <v>54.744</v>
      </c>
      <c r="AF43" s="218">
        <v>32.228999999999999</v>
      </c>
    </row>
    <row r="44" spans="1:32" s="50" customFormat="1">
      <c r="A44" s="53" t="s">
        <v>78</v>
      </c>
      <c r="B44" s="216">
        <f t="shared" ref="B44:D44" si="41">SUM(B32:B43)</f>
        <v>3672.4270000000001</v>
      </c>
      <c r="C44" s="216">
        <f t="shared" si="41"/>
        <v>2940.4030000000002</v>
      </c>
      <c r="D44" s="216">
        <f t="shared" si="41"/>
        <v>2714.1779999999999</v>
      </c>
      <c r="E44" s="216">
        <f t="shared" ref="E44:F44" si="42">SUM(E32:E43)</f>
        <v>2473.9150000000009</v>
      </c>
      <c r="F44" s="216">
        <f t="shared" si="42"/>
        <v>2874.7819999999997</v>
      </c>
      <c r="G44" s="216">
        <f t="shared" ref="G44:H44" si="43">SUM(G32:G43)</f>
        <v>1983.1060000000002</v>
      </c>
      <c r="H44" s="216">
        <f t="shared" si="43"/>
        <v>1887.3149999999996</v>
      </c>
      <c r="I44" s="216">
        <f t="shared" ref="I44:J44" si="44">SUM(I32:I43)</f>
        <v>2046.1110000000001</v>
      </c>
      <c r="J44" s="216">
        <f t="shared" si="44"/>
        <v>2831.4479999999994</v>
      </c>
      <c r="K44" s="216">
        <f t="shared" ref="K44:L44" si="45">SUM(K32:K43)</f>
        <v>2254.9479999999999</v>
      </c>
      <c r="L44" s="216">
        <f t="shared" si="45"/>
        <v>2024.95</v>
      </c>
      <c r="M44" s="216">
        <f t="shared" ref="M44:O44" si="46">SUM(M32:M43)</f>
        <v>2471.8440000000001</v>
      </c>
      <c r="N44" s="216">
        <f t="shared" si="46"/>
        <v>2527.5910000000003</v>
      </c>
      <c r="O44" s="216">
        <f t="shared" si="46"/>
        <v>2237.1530000000002</v>
      </c>
      <c r="P44" s="52">
        <f t="shared" ref="P44:AC44" si="47">SUM(P32:P43)</f>
        <v>2171.4699999999998</v>
      </c>
      <c r="Q44" s="52">
        <f t="shared" si="47"/>
        <v>1910.4279999999997</v>
      </c>
      <c r="R44" s="52">
        <f t="shared" si="47"/>
        <v>2007.8609999999996</v>
      </c>
      <c r="S44" s="52">
        <f t="shared" si="47"/>
        <v>1721.1769999999997</v>
      </c>
      <c r="T44" s="52">
        <f t="shared" si="47"/>
        <v>1576.5990000000002</v>
      </c>
      <c r="U44" s="52">
        <f t="shared" si="47"/>
        <v>1432.8849999999998</v>
      </c>
      <c r="V44" s="216">
        <f t="shared" si="47"/>
        <v>3167.1349999999998</v>
      </c>
      <c r="W44" s="216">
        <f t="shared" si="47"/>
        <v>2718.2670000000003</v>
      </c>
      <c r="X44" s="216">
        <f t="shared" si="47"/>
        <v>2742.88</v>
      </c>
      <c r="Y44" s="216">
        <f t="shared" si="47"/>
        <v>2535.2399999999993</v>
      </c>
      <c r="Z44" s="216">
        <f t="shared" si="47"/>
        <v>2685.9079999999999</v>
      </c>
      <c r="AA44" s="216">
        <f t="shared" si="47"/>
        <v>2217.6570000000002</v>
      </c>
      <c r="AB44" s="216">
        <f t="shared" si="47"/>
        <v>1779.318</v>
      </c>
      <c r="AC44" s="216">
        <f t="shared" si="47"/>
        <v>1541.049</v>
      </c>
      <c r="AE44" s="216">
        <f t="shared" ref="AE44:AF44" si="48">SUM(AE32:AE43)</f>
        <v>1837.2959999999998</v>
      </c>
      <c r="AF44" s="216">
        <f t="shared" si="48"/>
        <v>1479.8999999999999</v>
      </c>
    </row>
    <row r="45" spans="1:32" s="50" customFormat="1" ht="3.95" customHeight="1">
      <c r="A45" s="57"/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55"/>
      <c r="Q45" s="55"/>
      <c r="R45" s="55"/>
      <c r="S45" s="55"/>
      <c r="T45" s="55"/>
      <c r="U45" s="55"/>
      <c r="V45" s="218"/>
      <c r="W45" s="218"/>
      <c r="X45" s="218"/>
      <c r="Y45" s="218"/>
      <c r="Z45" s="218"/>
      <c r="AA45" s="218"/>
      <c r="AB45" s="218"/>
      <c r="AC45" s="218"/>
      <c r="AE45" s="218"/>
      <c r="AF45" s="218"/>
    </row>
    <row r="46" spans="1:32" s="50" customFormat="1">
      <c r="A46" s="56" t="s">
        <v>93</v>
      </c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55"/>
      <c r="Q46" s="55"/>
      <c r="R46" s="55"/>
      <c r="S46" s="55"/>
      <c r="T46" s="55"/>
      <c r="U46" s="55"/>
      <c r="V46" s="218"/>
      <c r="W46" s="218"/>
      <c r="X46" s="218"/>
      <c r="Y46" s="218"/>
      <c r="Z46" s="218"/>
      <c r="AA46" s="218"/>
      <c r="AB46" s="218"/>
      <c r="AC46" s="218"/>
      <c r="AE46" s="218"/>
      <c r="AF46" s="218"/>
    </row>
    <row r="47" spans="1:32">
      <c r="A47" s="54" t="s">
        <v>47</v>
      </c>
      <c r="B47" s="218">
        <f>'[30]ANEXO II'!$B$43</f>
        <v>1010.76</v>
      </c>
      <c r="C47" s="218">
        <v>773.33600000000001</v>
      </c>
      <c r="D47" s="218">
        <v>794.43299999999999</v>
      </c>
      <c r="E47" s="218">
        <v>1050.4939999999999</v>
      </c>
      <c r="F47" s="218">
        <v>1254.96</v>
      </c>
      <c r="G47" s="218">
        <v>1564.598</v>
      </c>
      <c r="H47" s="218">
        <v>1484.8140000000001</v>
      </c>
      <c r="I47" s="218">
        <v>1486.498</v>
      </c>
      <c r="J47" s="218">
        <v>1120.184</v>
      </c>
      <c r="K47" s="218">
        <v>1076.8679999999999</v>
      </c>
      <c r="L47" s="218">
        <v>1154.0309999999999</v>
      </c>
      <c r="M47" s="218">
        <v>708.721</v>
      </c>
      <c r="N47" s="218">
        <v>895.053</v>
      </c>
      <c r="O47" s="218">
        <v>829.10699999999997</v>
      </c>
      <c r="P47" s="55">
        <v>860.423</v>
      </c>
      <c r="Q47" s="55">
        <v>1016.201</v>
      </c>
      <c r="R47" s="55">
        <v>918.76599999999996</v>
      </c>
      <c r="S47" s="55">
        <v>892.56600000000003</v>
      </c>
      <c r="T47" s="55">
        <v>901.005</v>
      </c>
      <c r="U47" s="55">
        <v>863.23299999999995</v>
      </c>
      <c r="V47" s="218">
        <v>581.66399999999999</v>
      </c>
      <c r="W47" s="218">
        <v>617.149</v>
      </c>
      <c r="X47" s="218">
        <v>516.17899999999997</v>
      </c>
      <c r="Y47" s="218">
        <v>595.38800000000003</v>
      </c>
      <c r="Z47" s="218">
        <v>666.11500000000001</v>
      </c>
      <c r="AA47" s="218">
        <v>507.44400000000002</v>
      </c>
      <c r="AB47" s="218">
        <v>504.61399999999998</v>
      </c>
      <c r="AC47" s="218">
        <v>463.54700000000003</v>
      </c>
      <c r="AE47" s="218">
        <v>527.71799999999996</v>
      </c>
      <c r="AF47" s="218">
        <v>439.89499999999998</v>
      </c>
    </row>
    <row r="48" spans="1:32" s="212" customFormat="1">
      <c r="A48" s="54" t="s">
        <v>155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 t="s">
        <v>174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3">
        <v>0</v>
      </c>
      <c r="Q48" s="213">
        <v>0</v>
      </c>
      <c r="R48" s="213">
        <v>0</v>
      </c>
      <c r="S48" s="213">
        <v>0</v>
      </c>
      <c r="T48" s="213">
        <v>0</v>
      </c>
      <c r="U48" s="213">
        <v>0</v>
      </c>
      <c r="V48" s="218">
        <v>0</v>
      </c>
      <c r="W48" s="218">
        <v>0</v>
      </c>
      <c r="X48" s="218">
        <v>0.34599999999999997</v>
      </c>
      <c r="Y48" s="218">
        <v>1.1879999999999999</v>
      </c>
      <c r="Z48" s="218">
        <v>4.0449999999999999</v>
      </c>
      <c r="AA48" s="218">
        <v>5.5389999999999997</v>
      </c>
      <c r="AB48" s="218">
        <v>0</v>
      </c>
      <c r="AC48" s="218">
        <v>1.31</v>
      </c>
      <c r="AE48" s="218">
        <v>4.2859999999999996</v>
      </c>
      <c r="AF48" s="218">
        <v>10.153</v>
      </c>
    </row>
    <row r="49" spans="1:32">
      <c r="A49" s="54" t="s">
        <v>50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 t="s">
        <v>174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55">
        <v>0.59399999999999997</v>
      </c>
      <c r="Q49" s="55">
        <v>1.1879999999999999</v>
      </c>
      <c r="R49" s="55">
        <v>1.7829999999999999</v>
      </c>
      <c r="S49" s="55">
        <v>2.3769999999999998</v>
      </c>
      <c r="T49" s="55">
        <v>2.9710000000000001</v>
      </c>
      <c r="U49" s="55">
        <v>3.6859999999999999</v>
      </c>
      <c r="V49" s="218">
        <v>4.3979999999999997</v>
      </c>
      <c r="W49" s="218">
        <v>4.0419999999999998</v>
      </c>
      <c r="X49" s="218">
        <v>6.0780000000000003</v>
      </c>
      <c r="Y49" s="218">
        <v>6.2080000000000002</v>
      </c>
      <c r="Z49" s="218">
        <v>6.3</v>
      </c>
      <c r="AA49" s="218">
        <v>8.4269999999999996</v>
      </c>
      <c r="AB49" s="218">
        <v>11.098000000000001</v>
      </c>
      <c r="AC49" s="218">
        <v>11.903</v>
      </c>
      <c r="AE49" s="218">
        <v>12.929</v>
      </c>
      <c r="AF49" s="218">
        <v>1.486</v>
      </c>
    </row>
    <row r="50" spans="1:32">
      <c r="A50" s="54" t="s">
        <v>94</v>
      </c>
      <c r="B50" s="218">
        <f>'[30]ANEXO II'!$B$45</f>
        <v>284.12599999999998</v>
      </c>
      <c r="C50" s="218">
        <v>268.72899999999998</v>
      </c>
      <c r="D50" s="218">
        <v>263.387</v>
      </c>
      <c r="E50" s="218">
        <v>254.661</v>
      </c>
      <c r="F50" s="218">
        <v>243.41200000000001</v>
      </c>
      <c r="G50" s="218">
        <v>229.93600000000001</v>
      </c>
      <c r="H50" s="218">
        <v>252.79900000000001</v>
      </c>
      <c r="I50" s="218">
        <v>243.89</v>
      </c>
      <c r="J50" s="218">
        <v>265.69099999999997</v>
      </c>
      <c r="K50" s="218">
        <v>254.94800000000001</v>
      </c>
      <c r="L50" s="218">
        <v>262.16800000000001</v>
      </c>
      <c r="M50" s="218">
        <v>254.96899999999999</v>
      </c>
      <c r="N50" s="218">
        <v>245.88200000000001</v>
      </c>
      <c r="O50" s="218">
        <v>228.66200000000001</v>
      </c>
      <c r="P50" s="55">
        <v>227.26900000000001</v>
      </c>
      <c r="Q50" s="55">
        <v>196.23400000000001</v>
      </c>
      <c r="R50" s="55">
        <v>187.553</v>
      </c>
      <c r="S50" s="55">
        <v>173.46700000000001</v>
      </c>
      <c r="T50" s="55">
        <v>173.75</v>
      </c>
      <c r="U50" s="55">
        <v>176.62700000000001</v>
      </c>
      <c r="V50" s="218">
        <v>173.404</v>
      </c>
      <c r="W50" s="218">
        <v>165.80799999999999</v>
      </c>
      <c r="X50" s="218">
        <v>189.56899999999999</v>
      </c>
      <c r="Y50" s="218">
        <v>182.48599999999999</v>
      </c>
      <c r="Z50" s="218">
        <v>182.02</v>
      </c>
      <c r="AA50" s="218">
        <v>167.28299999999999</v>
      </c>
      <c r="AB50" s="218">
        <v>46.33</v>
      </c>
      <c r="AC50" s="218">
        <v>68.382000000000005</v>
      </c>
      <c r="AE50" s="218">
        <v>26.33</v>
      </c>
      <c r="AF50" s="218">
        <v>51.640999999999998</v>
      </c>
    </row>
    <row r="51" spans="1:32" s="212" customFormat="1">
      <c r="A51" s="54" t="s">
        <v>157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3">
        <v>0</v>
      </c>
      <c r="Q51" s="213">
        <v>0</v>
      </c>
      <c r="R51" s="213">
        <v>0</v>
      </c>
      <c r="S51" s="213">
        <v>0</v>
      </c>
      <c r="T51" s="213">
        <v>0</v>
      </c>
      <c r="U51" s="213">
        <v>0</v>
      </c>
      <c r="V51" s="218">
        <v>17.853000000000002</v>
      </c>
      <c r="W51" s="218">
        <v>18.157</v>
      </c>
      <c r="X51" s="218">
        <v>29.629000000000001</v>
      </c>
      <c r="Y51" s="218">
        <v>28.638999999999999</v>
      </c>
      <c r="Z51" s="218">
        <v>20.757999999999999</v>
      </c>
      <c r="AA51" s="218">
        <v>25.713000000000001</v>
      </c>
      <c r="AB51" s="218">
        <v>15.206</v>
      </c>
      <c r="AC51" s="218">
        <v>14.685</v>
      </c>
      <c r="AE51" s="218">
        <v>12.159000000000001</v>
      </c>
      <c r="AF51" s="218">
        <v>9.0419999999999998</v>
      </c>
    </row>
    <row r="52" spans="1:32">
      <c r="A52" s="54" t="s">
        <v>44</v>
      </c>
      <c r="B52" s="218">
        <f>'[30]ANEXO II'!$B$46</f>
        <v>509.15499999999997</v>
      </c>
      <c r="C52" s="218">
        <v>519.23400000000004</v>
      </c>
      <c r="D52" s="218">
        <v>529.31399999999996</v>
      </c>
      <c r="E52" s="218">
        <v>539.39300000000003</v>
      </c>
      <c r="F52" s="218">
        <v>550.91</v>
      </c>
      <c r="G52" s="218">
        <v>286.53899999999999</v>
      </c>
      <c r="H52" s="218">
        <v>292.97699999999998</v>
      </c>
      <c r="I52" s="218">
        <v>299.41399999999999</v>
      </c>
      <c r="J52" s="218">
        <v>315.86599999999999</v>
      </c>
      <c r="K52" s="218">
        <v>326.41199999999998</v>
      </c>
      <c r="L52" s="218">
        <v>334.6</v>
      </c>
      <c r="M52" s="218">
        <v>341.28699999999998</v>
      </c>
      <c r="N52" s="218">
        <v>349.22399999999999</v>
      </c>
      <c r="O52" s="218">
        <v>358.226</v>
      </c>
      <c r="P52" s="55">
        <v>359.87200000000001</v>
      </c>
      <c r="Q52" s="55">
        <v>367.51900000000001</v>
      </c>
      <c r="R52" s="55">
        <v>375.16699999999997</v>
      </c>
      <c r="S52" s="55">
        <v>382.81299999999999</v>
      </c>
      <c r="T52" s="55">
        <v>403.59800000000001</v>
      </c>
      <c r="U52" s="55">
        <v>380.964</v>
      </c>
      <c r="V52" s="218">
        <v>294.26100000000002</v>
      </c>
      <c r="W52" s="218">
        <v>259.43599999999998</v>
      </c>
      <c r="X52" s="218">
        <v>271.43299999999999</v>
      </c>
      <c r="Y52" s="218">
        <v>254.614</v>
      </c>
      <c r="Z52" s="218">
        <v>296.06200000000001</v>
      </c>
      <c r="AA52" s="218">
        <v>236.90199999999999</v>
      </c>
      <c r="AB52" s="218">
        <v>220.80600000000001</v>
      </c>
      <c r="AC52" s="218">
        <v>221.72499999999999</v>
      </c>
      <c r="AE52" s="218">
        <v>217.87899999999999</v>
      </c>
      <c r="AF52" s="218">
        <v>17.690000000000001</v>
      </c>
    </row>
    <row r="53" spans="1:32">
      <c r="A53" s="54" t="s">
        <v>49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55">
        <v>0</v>
      </c>
      <c r="Q53" s="55">
        <v>0</v>
      </c>
      <c r="R53" s="55">
        <v>0</v>
      </c>
      <c r="S53" s="55">
        <v>6.476</v>
      </c>
      <c r="T53" s="55">
        <v>7.92</v>
      </c>
      <c r="U53" s="55">
        <v>11.798</v>
      </c>
      <c r="V53" s="218">
        <v>10.765000000000001</v>
      </c>
      <c r="W53" s="218">
        <v>11.538</v>
      </c>
      <c r="X53" s="218">
        <v>12.303000000000001</v>
      </c>
      <c r="Y53" s="218">
        <v>12.981999999999999</v>
      </c>
      <c r="Z53" s="218">
        <v>13.746</v>
      </c>
      <c r="AA53" s="218">
        <v>13.746</v>
      </c>
      <c r="AB53" s="218">
        <v>0</v>
      </c>
      <c r="AC53" s="218">
        <v>0</v>
      </c>
      <c r="AE53" s="218">
        <v>0</v>
      </c>
      <c r="AF53" s="218">
        <v>0</v>
      </c>
    </row>
    <row r="54" spans="1:32">
      <c r="A54" s="54" t="s">
        <v>48</v>
      </c>
      <c r="B54" s="218">
        <f>'[30]ANEXO II'!$B$48</f>
        <v>2.5529999999999999</v>
      </c>
      <c r="C54" s="218">
        <v>2.323</v>
      </c>
      <c r="D54" s="218">
        <v>2.323</v>
      </c>
      <c r="E54" s="218">
        <v>2.2610000000000001</v>
      </c>
      <c r="F54" s="218">
        <v>2.2610000000000001</v>
      </c>
      <c r="G54" s="218">
        <v>2.2999999999999998</v>
      </c>
      <c r="H54" s="218">
        <v>2.5409999999999999</v>
      </c>
      <c r="I54" s="218">
        <v>2.4860000000000002</v>
      </c>
      <c r="J54" s="218">
        <v>2.3809999999999998</v>
      </c>
      <c r="K54" s="218">
        <v>2.0030000000000001</v>
      </c>
      <c r="L54" s="218">
        <v>1.7729999999999999</v>
      </c>
      <c r="M54" s="218">
        <v>1.742</v>
      </c>
      <c r="N54" s="218">
        <v>1.5429999999999999</v>
      </c>
      <c r="O54" s="218">
        <v>1.04</v>
      </c>
      <c r="P54" s="55">
        <v>0.90800000000000003</v>
      </c>
      <c r="Q54" s="55">
        <v>0.65700000000000003</v>
      </c>
      <c r="R54" s="55">
        <v>0.622</v>
      </c>
      <c r="S54" s="55">
        <v>5.8810000000000002</v>
      </c>
      <c r="T54" s="55">
        <v>6.0110000000000001</v>
      </c>
      <c r="U54" s="55">
        <v>6.4779999999999998</v>
      </c>
      <c r="V54" s="218">
        <v>6.9290000000000003</v>
      </c>
      <c r="W54" s="218">
        <v>5.5419999999999998</v>
      </c>
      <c r="X54" s="218">
        <v>5.7880000000000003</v>
      </c>
      <c r="Y54" s="218">
        <v>5.4939999999999998</v>
      </c>
      <c r="Z54" s="218">
        <v>5.39</v>
      </c>
      <c r="AA54" s="218">
        <v>3.9649999999999999</v>
      </c>
      <c r="AB54" s="218">
        <v>3.7160000000000002</v>
      </c>
      <c r="AC54" s="218">
        <v>1.321</v>
      </c>
      <c r="AE54" s="218">
        <v>1.4339999999999999</v>
      </c>
      <c r="AF54" s="218">
        <v>0</v>
      </c>
    </row>
    <row r="55" spans="1:32" s="50" customFormat="1">
      <c r="A55" s="53" t="s">
        <v>95</v>
      </c>
      <c r="B55" s="216">
        <f t="shared" ref="B55:D55" si="49">SUM(B47:B54)</f>
        <v>1806.5940000000001</v>
      </c>
      <c r="C55" s="216">
        <f t="shared" si="49"/>
        <v>1563.6220000000001</v>
      </c>
      <c r="D55" s="216">
        <f t="shared" si="49"/>
        <v>1589.4570000000001</v>
      </c>
      <c r="E55" s="216">
        <f t="shared" ref="E55:K55" si="50">SUM(E47:E54)</f>
        <v>1846.809</v>
      </c>
      <c r="F55" s="216">
        <f t="shared" si="50"/>
        <v>2051.5430000000001</v>
      </c>
      <c r="G55" s="216">
        <f t="shared" si="50"/>
        <v>2083.373</v>
      </c>
      <c r="H55" s="216">
        <f t="shared" si="50"/>
        <v>2033.1310000000001</v>
      </c>
      <c r="I55" s="216">
        <f t="shared" si="50"/>
        <v>2032.288</v>
      </c>
      <c r="J55" s="216">
        <f t="shared" si="50"/>
        <v>1704.1220000000001</v>
      </c>
      <c r="K55" s="216">
        <f t="shared" si="50"/>
        <v>1660.231</v>
      </c>
      <c r="L55" s="216">
        <f t="shared" ref="L55" si="51">SUM(L47:L54)</f>
        <v>1752.5719999999999</v>
      </c>
      <c r="M55" s="216">
        <f t="shared" ref="M55:O55" si="52">SUM(M47:M54)</f>
        <v>1306.7190000000001</v>
      </c>
      <c r="N55" s="216">
        <f t="shared" si="52"/>
        <v>1491.7019999999998</v>
      </c>
      <c r="O55" s="216">
        <f t="shared" si="52"/>
        <v>1417.0349999999999</v>
      </c>
      <c r="P55" s="52">
        <f t="shared" ref="P55:AC55" si="53">SUM(P47:P54)</f>
        <v>1449.066</v>
      </c>
      <c r="Q55" s="52">
        <f t="shared" si="53"/>
        <v>1581.799</v>
      </c>
      <c r="R55" s="52">
        <f t="shared" si="53"/>
        <v>1483.8909999999998</v>
      </c>
      <c r="S55" s="52">
        <f t="shared" si="53"/>
        <v>1463.5800000000002</v>
      </c>
      <c r="T55" s="52">
        <f t="shared" si="53"/>
        <v>1495.2550000000001</v>
      </c>
      <c r="U55" s="52">
        <f t="shared" si="53"/>
        <v>1442.7860000000001</v>
      </c>
      <c r="V55" s="216">
        <f t="shared" si="53"/>
        <v>1089.2740000000001</v>
      </c>
      <c r="W55" s="216">
        <f t="shared" si="53"/>
        <v>1081.672</v>
      </c>
      <c r="X55" s="216">
        <f t="shared" si="53"/>
        <v>1031.325</v>
      </c>
      <c r="Y55" s="216">
        <f t="shared" si="53"/>
        <v>1086.9989999999998</v>
      </c>
      <c r="Z55" s="216">
        <f t="shared" si="53"/>
        <v>1194.4360000000001</v>
      </c>
      <c r="AA55" s="216">
        <f t="shared" si="53"/>
        <v>969.01900000000001</v>
      </c>
      <c r="AB55" s="216">
        <f t="shared" si="53"/>
        <v>801.7700000000001</v>
      </c>
      <c r="AC55" s="216">
        <f t="shared" si="53"/>
        <v>782.87300000000005</v>
      </c>
      <c r="AE55" s="216">
        <f t="shared" ref="AE55:AF55" si="54">SUM(AE47:AE54)</f>
        <v>802.7349999999999</v>
      </c>
      <c r="AF55" s="216">
        <f t="shared" si="54"/>
        <v>529.90700000000004</v>
      </c>
    </row>
    <row r="56" spans="1:32" ht="3.95" customHeight="1">
      <c r="A56" s="46"/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55"/>
      <c r="Q56" s="55"/>
      <c r="R56" s="55"/>
      <c r="S56" s="55"/>
      <c r="T56" s="55"/>
      <c r="U56" s="55"/>
      <c r="V56" s="218"/>
      <c r="W56" s="218"/>
      <c r="X56" s="218"/>
      <c r="Y56" s="218"/>
      <c r="Z56" s="218"/>
      <c r="AA56" s="218"/>
      <c r="AB56" s="218"/>
      <c r="AC56" s="218"/>
      <c r="AE56" s="218"/>
      <c r="AF56" s="218"/>
    </row>
    <row r="57" spans="1:32">
      <c r="A57" s="56" t="s">
        <v>89</v>
      </c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55"/>
      <c r="Q57" s="55"/>
      <c r="R57" s="55"/>
      <c r="S57" s="55"/>
      <c r="T57" s="55"/>
      <c r="U57" s="55"/>
      <c r="V57" s="218"/>
      <c r="W57" s="218"/>
      <c r="X57" s="218"/>
      <c r="Y57" s="218"/>
      <c r="Z57" s="218"/>
      <c r="AA57" s="218"/>
      <c r="AB57" s="218"/>
      <c r="AC57" s="218"/>
      <c r="AE57" s="218"/>
      <c r="AF57" s="218"/>
    </row>
    <row r="58" spans="1:32">
      <c r="A58" s="54" t="s">
        <v>43</v>
      </c>
      <c r="B58" s="218">
        <v>606.505</v>
      </c>
      <c r="C58" s="218">
        <v>606.505</v>
      </c>
      <c r="D58" s="218">
        <v>606.505</v>
      </c>
      <c r="E58" s="218">
        <v>606.505</v>
      </c>
      <c r="F58" s="218">
        <v>606.505</v>
      </c>
      <c r="G58" s="218">
        <v>606.505</v>
      </c>
      <c r="H58" s="218">
        <v>606.505</v>
      </c>
      <c r="I58" s="218">
        <v>606.505</v>
      </c>
      <c r="J58" s="218">
        <v>606.505</v>
      </c>
      <c r="K58" s="218">
        <v>606.505</v>
      </c>
      <c r="L58" s="218">
        <v>606.505</v>
      </c>
      <c r="M58" s="218">
        <v>606.505</v>
      </c>
      <c r="N58" s="218">
        <v>606.505</v>
      </c>
      <c r="O58" s="218">
        <v>606.505</v>
      </c>
      <c r="P58" s="55">
        <v>606.505</v>
      </c>
      <c r="Q58" s="55">
        <v>606.505</v>
      </c>
      <c r="R58" s="55">
        <v>606.505</v>
      </c>
      <c r="S58" s="55">
        <v>606.505</v>
      </c>
      <c r="T58" s="55">
        <v>606.505</v>
      </c>
      <c r="U58" s="55">
        <v>606.505</v>
      </c>
      <c r="V58" s="218">
        <v>606.505</v>
      </c>
      <c r="W58" s="218">
        <v>606.505</v>
      </c>
      <c r="X58" s="218">
        <v>606.505</v>
      </c>
      <c r="Y58" s="218">
        <v>43</v>
      </c>
      <c r="Z58" s="218">
        <v>43</v>
      </c>
      <c r="AA58" s="218">
        <v>220</v>
      </c>
      <c r="AB58" s="218">
        <v>220</v>
      </c>
      <c r="AC58" s="218">
        <v>220</v>
      </c>
      <c r="AE58" s="218">
        <v>220</v>
      </c>
      <c r="AF58" s="218">
        <v>220</v>
      </c>
    </row>
    <row r="59" spans="1:32">
      <c r="A59" s="54" t="s">
        <v>124</v>
      </c>
      <c r="B59" s="218">
        <v>19.03</v>
      </c>
      <c r="C59" s="218">
        <v>17.914000000000001</v>
      </c>
      <c r="D59" s="218">
        <v>16.797999999999998</v>
      </c>
      <c r="E59" s="218">
        <v>15.683</v>
      </c>
      <c r="F59" s="218">
        <v>14.567</v>
      </c>
      <c r="G59" s="218">
        <v>13.451000000000001</v>
      </c>
      <c r="H59" s="218">
        <v>12.335000000000001</v>
      </c>
      <c r="I59" s="218">
        <v>11.218999999999999</v>
      </c>
      <c r="J59" s="218">
        <v>10.103</v>
      </c>
      <c r="K59" s="218">
        <v>8.9870000000000001</v>
      </c>
      <c r="L59" s="218">
        <v>7.8710000000000004</v>
      </c>
      <c r="M59" s="218">
        <v>6.7549999999999999</v>
      </c>
      <c r="N59" s="218">
        <v>5.64</v>
      </c>
      <c r="O59" s="218">
        <v>4.9340000000000002</v>
      </c>
      <c r="P59" s="55">
        <v>4.2290000000000001</v>
      </c>
      <c r="Q59" s="55">
        <v>3.5249999999999999</v>
      </c>
      <c r="R59" s="55">
        <v>2.82</v>
      </c>
      <c r="S59" s="55">
        <v>2.1150000000000002</v>
      </c>
      <c r="T59" s="55">
        <v>1.41</v>
      </c>
      <c r="U59" s="55">
        <v>0.70499999999999996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3.4000000000000002E-2</v>
      </c>
      <c r="AB59" s="218">
        <v>3.4000000000000002E-2</v>
      </c>
      <c r="AC59" s="218">
        <v>0</v>
      </c>
      <c r="AE59" s="218">
        <v>0</v>
      </c>
      <c r="AF59" s="218">
        <v>0</v>
      </c>
    </row>
    <row r="60" spans="1:32" s="231" customFormat="1">
      <c r="A60" s="54" t="s">
        <v>166</v>
      </c>
      <c r="B60" s="218">
        <v>-28.728999999999999</v>
      </c>
      <c r="C60" s="218">
        <v>-5.8970000000000002</v>
      </c>
      <c r="D60" s="218">
        <v>-1.0920000000000001</v>
      </c>
      <c r="E60" s="218">
        <v>-16.437999999999999</v>
      </c>
      <c r="F60" s="218">
        <v>-9.5739999999999998</v>
      </c>
      <c r="G60" s="218">
        <v>-8.9689999999999994</v>
      </c>
      <c r="H60" s="218">
        <v>-5.226</v>
      </c>
      <c r="I60" s="218">
        <v>-24.311</v>
      </c>
      <c r="J60" s="218">
        <v>-20.195</v>
      </c>
      <c r="K60" s="218">
        <v>-11.706</v>
      </c>
      <c r="L60" s="218">
        <v>0</v>
      </c>
      <c r="M60" s="218">
        <v>-39.826999999999998</v>
      </c>
      <c r="N60" s="218">
        <v>-20.062999999999999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</row>
    <row r="61" spans="1:32">
      <c r="A61" s="54" t="s">
        <v>42</v>
      </c>
      <c r="B61" s="218">
        <v>20.471</v>
      </c>
      <c r="C61" s="218">
        <v>16.143000000000001</v>
      </c>
      <c r="D61" s="218">
        <v>16.143000000000001</v>
      </c>
      <c r="E61" s="218">
        <v>16.143000000000001</v>
      </c>
      <c r="F61" s="218">
        <v>16.143000000000001</v>
      </c>
      <c r="G61" s="218">
        <v>16.143000000000001</v>
      </c>
      <c r="H61" s="218">
        <v>16.143000000000001</v>
      </c>
      <c r="I61" s="218">
        <v>16.143000000000001</v>
      </c>
      <c r="J61" s="218">
        <v>16.143000000000001</v>
      </c>
      <c r="K61" s="218">
        <v>9.7149999999999999</v>
      </c>
      <c r="L61" s="218">
        <v>9.7149999999999999</v>
      </c>
      <c r="M61" s="218">
        <v>9.7149999999999999</v>
      </c>
      <c r="N61" s="218">
        <v>9.7149999999999999</v>
      </c>
      <c r="O61" s="218">
        <v>4.0250000000000004</v>
      </c>
      <c r="P61" s="55">
        <v>4.0250000000000004</v>
      </c>
      <c r="Q61" s="55">
        <v>4.0250000000000004</v>
      </c>
      <c r="R61" s="55">
        <v>4.0250000000000004</v>
      </c>
      <c r="S61" s="55">
        <v>4.0250000000000004</v>
      </c>
      <c r="T61" s="55">
        <v>4.0250000000000004</v>
      </c>
      <c r="U61" s="55">
        <v>4.0250000000000004</v>
      </c>
      <c r="V61" s="218">
        <v>4.0250000000000004</v>
      </c>
      <c r="W61" s="218">
        <v>3.4420000000000002</v>
      </c>
      <c r="X61" s="218">
        <v>3.4420000000000002</v>
      </c>
      <c r="Y61" s="218">
        <v>3.4420000000000002</v>
      </c>
      <c r="Z61" s="218">
        <v>3.4420000000000002</v>
      </c>
      <c r="AA61" s="218">
        <v>3.4000000000000002E-2</v>
      </c>
      <c r="AB61" s="218">
        <v>3.4000000000000002E-2</v>
      </c>
      <c r="AC61" s="218">
        <v>3.4000000000000002E-2</v>
      </c>
      <c r="AE61" s="218">
        <v>3.4000000000000002E-2</v>
      </c>
      <c r="AF61" s="218">
        <v>6.8419999999999996</v>
      </c>
    </row>
    <row r="62" spans="1:32">
      <c r="A62" s="54" t="s">
        <v>41</v>
      </c>
      <c r="B62" s="218">
        <v>89.662000000000006</v>
      </c>
      <c r="C62" s="218">
        <v>19.760999999999999</v>
      </c>
      <c r="D62" s="218">
        <v>19.760999999999999</v>
      </c>
      <c r="E62" s="218">
        <v>36.198999999999998</v>
      </c>
      <c r="F62" s="218">
        <v>36.198999999999998</v>
      </c>
      <c r="G62" s="218">
        <v>101.804</v>
      </c>
      <c r="H62" s="218">
        <v>101.804</v>
      </c>
      <c r="I62" s="218">
        <v>143.173</v>
      </c>
      <c r="J62" s="218">
        <v>143.173</v>
      </c>
      <c r="K62" s="218">
        <v>39.363999999999997</v>
      </c>
      <c r="L62" s="218">
        <v>39.363999999999997</v>
      </c>
      <c r="M62" s="218">
        <v>94.457999999999998</v>
      </c>
      <c r="N62" s="218">
        <v>94.457999999999998</v>
      </c>
      <c r="O62" s="218">
        <v>2.5609999999999999</v>
      </c>
      <c r="P62" s="55">
        <v>2.5609999999999999</v>
      </c>
      <c r="Q62" s="55">
        <v>2.5609999999999999</v>
      </c>
      <c r="R62" s="55">
        <v>2.5609999999999999</v>
      </c>
      <c r="S62" s="55">
        <v>9.3059999999999992</v>
      </c>
      <c r="T62" s="55">
        <v>9.3059999999999992</v>
      </c>
      <c r="U62" s="55">
        <v>10.414999999999999</v>
      </c>
      <c r="V62" s="218">
        <v>10.414999999999999</v>
      </c>
      <c r="W62" s="218">
        <v>0.99399999999999999</v>
      </c>
      <c r="X62" s="218">
        <v>0.99399999999999999</v>
      </c>
      <c r="Y62" s="218">
        <v>0.99399999999999999</v>
      </c>
      <c r="Z62" s="218">
        <v>0.99399999999999999</v>
      </c>
      <c r="AA62" s="218">
        <v>0</v>
      </c>
      <c r="AB62" s="218">
        <v>0</v>
      </c>
      <c r="AC62" s="214">
        <v>0</v>
      </c>
      <c r="AE62" s="218">
        <v>0.65100000000000002</v>
      </c>
      <c r="AF62" s="218">
        <v>0</v>
      </c>
    </row>
    <row r="63" spans="1:32">
      <c r="A63" s="54" t="s">
        <v>125</v>
      </c>
      <c r="B63" s="218">
        <v>1.202</v>
      </c>
      <c r="C63" s="218">
        <v>1.3859999999999999</v>
      </c>
      <c r="D63" s="218">
        <v>0.94699999999999995</v>
      </c>
      <c r="E63" s="218">
        <v>0.23899999999999999</v>
      </c>
      <c r="F63" s="218">
        <v>-1.6279999999999999</v>
      </c>
      <c r="G63" s="218">
        <v>-1.8260000000000001</v>
      </c>
      <c r="H63" s="218">
        <v>-1.119</v>
      </c>
      <c r="I63" s="218">
        <v>-1.276</v>
      </c>
      <c r="J63" s="218">
        <v>-1.262</v>
      </c>
      <c r="K63" s="218">
        <v>-0.95699999999999996</v>
      </c>
      <c r="L63" s="218">
        <v>-0.73699999999999999</v>
      </c>
      <c r="M63" s="218">
        <v>-1.506</v>
      </c>
      <c r="N63" s="218">
        <v>-1.6439999999999999</v>
      </c>
      <c r="O63" s="218">
        <v>-1.377</v>
      </c>
      <c r="P63" s="55">
        <v>-1.3460000000000001</v>
      </c>
      <c r="Q63" s="55">
        <v>-0.52700000000000002</v>
      </c>
      <c r="R63" s="55">
        <v>8.1000000000000003E-2</v>
      </c>
      <c r="S63" s="55">
        <v>6.7000000000000004E-2</v>
      </c>
      <c r="T63" s="55">
        <v>0.09</v>
      </c>
      <c r="U63" s="55">
        <v>6.9000000000000006E-2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E63" s="218">
        <v>0</v>
      </c>
      <c r="AF63" s="218">
        <v>0</v>
      </c>
    </row>
    <row r="64" spans="1:32">
      <c r="A64" s="54" t="s">
        <v>159</v>
      </c>
      <c r="B64" s="218">
        <v>0</v>
      </c>
      <c r="C64" s="218">
        <v>40.496000000000002</v>
      </c>
      <c r="D64" s="218">
        <v>15.673</v>
      </c>
      <c r="E64" s="218">
        <v>5.2539999999999996</v>
      </c>
      <c r="F64" s="218">
        <v>0</v>
      </c>
      <c r="G64" s="218">
        <v>-13.211</v>
      </c>
      <c r="H64" s="218">
        <v>5.8890000000000002</v>
      </c>
      <c r="I64" s="218">
        <v>2.8519999999999999</v>
      </c>
      <c r="J64" s="218">
        <v>0</v>
      </c>
      <c r="K64" s="218">
        <v>89.251000000000005</v>
      </c>
      <c r="L64" s="218">
        <v>47.167999999999999</v>
      </c>
      <c r="M64" s="218">
        <v>20.535</v>
      </c>
      <c r="N64" s="218">
        <v>0</v>
      </c>
      <c r="O64" s="218">
        <v>80.831999999999994</v>
      </c>
      <c r="P64" s="55">
        <v>55.456000000000003</v>
      </c>
      <c r="Q64" s="55">
        <v>0.80200000000000005</v>
      </c>
      <c r="R64" s="55">
        <v>0</v>
      </c>
      <c r="S64" s="55">
        <v>-16.454999999999998</v>
      </c>
      <c r="T64" s="55">
        <v>-18.803000000000001</v>
      </c>
      <c r="U64" s="55">
        <v>-40.715000000000003</v>
      </c>
      <c r="V64" s="218">
        <v>0</v>
      </c>
      <c r="W64" s="218">
        <v>28.558</v>
      </c>
      <c r="X64" s="218">
        <v>16.876999999999999</v>
      </c>
      <c r="Y64" s="218">
        <v>12.295</v>
      </c>
      <c r="Z64" s="218">
        <v>0</v>
      </c>
      <c r="AA64" s="218">
        <v>-177.774</v>
      </c>
      <c r="AB64" s="218">
        <v>-200.87200000000001</v>
      </c>
      <c r="AC64" s="218">
        <v>-216.76400000000001</v>
      </c>
      <c r="AE64" s="218">
        <v>-226.74799999999999</v>
      </c>
      <c r="AF64" s="218">
        <v>-140.19800000000001</v>
      </c>
    </row>
    <row r="65" spans="1:32">
      <c r="A65" s="54" t="s">
        <v>96</v>
      </c>
      <c r="B65" s="218">
        <f t="shared" ref="B65" si="55">SUM(B58:B64)</f>
        <v>708.14099999999996</v>
      </c>
      <c r="C65" s="218">
        <f t="shared" ref="C65:P65" si="56">SUM(C58:C64)</f>
        <v>696.30799999999988</v>
      </c>
      <c r="D65" s="218">
        <f t="shared" si="56"/>
        <v>674.73500000000001</v>
      </c>
      <c r="E65" s="218">
        <f t="shared" si="56"/>
        <v>663.58500000000004</v>
      </c>
      <c r="F65" s="218">
        <f t="shared" si="56"/>
        <v>662.21199999999999</v>
      </c>
      <c r="G65" s="218">
        <f t="shared" si="56"/>
        <v>713.89699999999993</v>
      </c>
      <c r="H65" s="218">
        <f t="shared" si="56"/>
        <v>736.33100000000002</v>
      </c>
      <c r="I65" s="218">
        <f t="shared" si="56"/>
        <v>754.30500000000006</v>
      </c>
      <c r="J65" s="218">
        <f t="shared" si="56"/>
        <v>754.46699999999998</v>
      </c>
      <c r="K65" s="218">
        <f t="shared" si="56"/>
        <v>741.15899999999999</v>
      </c>
      <c r="L65" s="218">
        <f t="shared" si="56"/>
        <v>709.88600000000008</v>
      </c>
      <c r="M65" s="218">
        <f t="shared" si="56"/>
        <v>696.63499999999999</v>
      </c>
      <c r="N65" s="218">
        <f t="shared" si="56"/>
        <v>694.61099999999999</v>
      </c>
      <c r="O65" s="218">
        <f t="shared" si="56"/>
        <v>697.48</v>
      </c>
      <c r="P65" s="218">
        <f t="shared" si="56"/>
        <v>671.43000000000006</v>
      </c>
      <c r="Q65" s="55">
        <v>616.89099999999996</v>
      </c>
      <c r="R65" s="55">
        <v>615.99199999999996</v>
      </c>
      <c r="S65" s="55">
        <v>605.56299999999999</v>
      </c>
      <c r="T65" s="55">
        <v>602.53300000000002</v>
      </c>
      <c r="U65" s="55">
        <v>581.00400000000002</v>
      </c>
      <c r="V65" s="218">
        <v>620.94500000000005</v>
      </c>
      <c r="W65" s="218">
        <v>639.49900000000002</v>
      </c>
      <c r="X65" s="217">
        <v>627.81799999999998</v>
      </c>
      <c r="Y65" s="217">
        <v>59.731000000000002</v>
      </c>
      <c r="Z65" s="217">
        <f>SUM(Z58:Z64)</f>
        <v>47.436</v>
      </c>
      <c r="AA65" s="218">
        <v>42.26</v>
      </c>
      <c r="AB65" s="217">
        <v>19.161999999999999</v>
      </c>
      <c r="AC65" s="218">
        <v>3.27</v>
      </c>
      <c r="AE65" s="217">
        <f>SUM(AE58:AE64)</f>
        <v>-6.0629999999999882</v>
      </c>
      <c r="AF65" s="217">
        <f>SUM(AF58:AF64)</f>
        <v>86.644000000000005</v>
      </c>
    </row>
    <row r="66" spans="1:32" s="50" customFormat="1">
      <c r="A66" s="53" t="s">
        <v>88</v>
      </c>
      <c r="B66" s="216">
        <f t="shared" ref="B66" si="57">B44+B55+B65</f>
        <v>6187.1620000000003</v>
      </c>
      <c r="C66" s="216">
        <f t="shared" ref="B66:C66" si="58">C44+C55+C65</f>
        <v>5200.3330000000005</v>
      </c>
      <c r="D66" s="216">
        <f t="shared" ref="D66:AC66" si="59">D44+D55+D65</f>
        <v>4978.37</v>
      </c>
      <c r="E66" s="216">
        <f t="shared" si="59"/>
        <v>4984.3090000000011</v>
      </c>
      <c r="F66" s="216">
        <f t="shared" si="59"/>
        <v>5588.5370000000003</v>
      </c>
      <c r="G66" s="216">
        <f t="shared" si="59"/>
        <v>4780.3760000000002</v>
      </c>
      <c r="H66" s="216">
        <f t="shared" si="59"/>
        <v>4656.777</v>
      </c>
      <c r="I66" s="216">
        <f t="shared" si="59"/>
        <v>4832.7040000000006</v>
      </c>
      <c r="J66" s="216">
        <f t="shared" si="59"/>
        <v>5290.0369999999994</v>
      </c>
      <c r="K66" s="216">
        <f t="shared" si="59"/>
        <v>4656.3379999999997</v>
      </c>
      <c r="L66" s="216">
        <f t="shared" si="59"/>
        <v>4487.4080000000004</v>
      </c>
      <c r="M66" s="216">
        <f t="shared" si="59"/>
        <v>4475.1980000000003</v>
      </c>
      <c r="N66" s="216">
        <f t="shared" si="59"/>
        <v>4713.9040000000005</v>
      </c>
      <c r="O66" s="216">
        <f t="shared" si="59"/>
        <v>4351.6679999999997</v>
      </c>
      <c r="P66" s="52">
        <f t="shared" si="59"/>
        <v>4291.9660000000003</v>
      </c>
      <c r="Q66" s="52">
        <f t="shared" si="59"/>
        <v>4109.1179999999995</v>
      </c>
      <c r="R66" s="52">
        <f t="shared" si="59"/>
        <v>4107.7439999999997</v>
      </c>
      <c r="S66" s="52">
        <f t="shared" si="59"/>
        <v>3790.3199999999997</v>
      </c>
      <c r="T66" s="52">
        <f t="shared" si="59"/>
        <v>3674.3870000000002</v>
      </c>
      <c r="U66" s="52">
        <f t="shared" si="59"/>
        <v>3456.6749999999997</v>
      </c>
      <c r="V66" s="216">
        <f t="shared" si="59"/>
        <v>4877.3539999999994</v>
      </c>
      <c r="W66" s="216">
        <f t="shared" si="59"/>
        <v>4439.4380000000001</v>
      </c>
      <c r="X66" s="216">
        <f t="shared" si="59"/>
        <v>4402.0230000000001</v>
      </c>
      <c r="Y66" s="216">
        <f t="shared" si="59"/>
        <v>3681.9699999999993</v>
      </c>
      <c r="Z66" s="216">
        <f t="shared" si="59"/>
        <v>3927.78</v>
      </c>
      <c r="AA66" s="216">
        <f t="shared" si="59"/>
        <v>3228.9360000000006</v>
      </c>
      <c r="AB66" s="216">
        <f t="shared" si="59"/>
        <v>2600.25</v>
      </c>
      <c r="AC66" s="216">
        <f t="shared" si="59"/>
        <v>2327.192</v>
      </c>
      <c r="AE66" s="216">
        <f>AE44+AE55+AE65</f>
        <v>2633.9679999999998</v>
      </c>
      <c r="AF66" s="216">
        <f>AF44+AF55+AF65</f>
        <v>2096.451</v>
      </c>
    </row>
    <row r="67" spans="1:32">
      <c r="A67" s="46"/>
      <c r="B67" s="215">
        <f t="shared" ref="B67" si="60">B44+B55+B65-B66</f>
        <v>0</v>
      </c>
      <c r="C67" s="215">
        <f t="shared" ref="B67:C67" si="61">C44+C55+C65-C66</f>
        <v>0</v>
      </c>
      <c r="D67" s="215">
        <f t="shared" ref="D67:AC67" si="62">D44+D55+D65-D66</f>
        <v>0</v>
      </c>
      <c r="E67" s="215">
        <f t="shared" si="62"/>
        <v>0</v>
      </c>
      <c r="F67" s="215">
        <f t="shared" si="62"/>
        <v>0</v>
      </c>
      <c r="G67" s="215">
        <f t="shared" si="62"/>
        <v>0</v>
      </c>
      <c r="H67" s="215">
        <f t="shared" si="62"/>
        <v>0</v>
      </c>
      <c r="I67" s="215">
        <f t="shared" si="62"/>
        <v>0</v>
      </c>
      <c r="J67" s="215">
        <f t="shared" si="62"/>
        <v>0</v>
      </c>
      <c r="K67" s="215">
        <f t="shared" si="62"/>
        <v>0</v>
      </c>
      <c r="L67" s="215">
        <f t="shared" si="62"/>
        <v>0</v>
      </c>
      <c r="M67" s="215">
        <f t="shared" si="62"/>
        <v>0</v>
      </c>
      <c r="N67" s="215">
        <f t="shared" si="62"/>
        <v>0</v>
      </c>
      <c r="O67" s="215">
        <f t="shared" si="62"/>
        <v>0</v>
      </c>
      <c r="P67" s="215">
        <f t="shared" si="62"/>
        <v>0</v>
      </c>
      <c r="Q67" s="215">
        <f t="shared" si="62"/>
        <v>0</v>
      </c>
      <c r="R67" s="215">
        <f t="shared" si="62"/>
        <v>0</v>
      </c>
      <c r="S67" s="215">
        <f t="shared" si="62"/>
        <v>0</v>
      </c>
      <c r="T67" s="215">
        <f t="shared" si="62"/>
        <v>0</v>
      </c>
      <c r="U67" s="215">
        <f t="shared" si="62"/>
        <v>0</v>
      </c>
      <c r="V67" s="215">
        <f t="shared" si="62"/>
        <v>0</v>
      </c>
      <c r="W67" s="215">
        <f t="shared" si="62"/>
        <v>0</v>
      </c>
      <c r="X67" s="215">
        <f t="shared" si="62"/>
        <v>0</v>
      </c>
      <c r="Y67" s="215">
        <f t="shared" si="62"/>
        <v>0</v>
      </c>
      <c r="Z67" s="215">
        <f t="shared" si="62"/>
        <v>0</v>
      </c>
      <c r="AA67" s="215">
        <f t="shared" si="62"/>
        <v>0</v>
      </c>
      <c r="AB67" s="215">
        <f t="shared" si="62"/>
        <v>0</v>
      </c>
      <c r="AC67" s="215">
        <f t="shared" si="62"/>
        <v>0</v>
      </c>
    </row>
    <row r="68" spans="1:32">
      <c r="B68" s="215">
        <f>B66-B26</f>
        <v>0</v>
      </c>
      <c r="C68" s="215">
        <f>C66-C26</f>
        <v>0</v>
      </c>
      <c r="D68" s="215">
        <f>D66-D26</f>
        <v>0</v>
      </c>
      <c r="E68" s="215">
        <f>E66-E26</f>
        <v>0</v>
      </c>
      <c r="F68" s="215">
        <f t="shared" ref="F68:AC68" si="63">F66-F26</f>
        <v>0</v>
      </c>
      <c r="G68" s="215">
        <f t="shared" si="63"/>
        <v>0</v>
      </c>
      <c r="H68" s="215">
        <f t="shared" si="63"/>
        <v>0</v>
      </c>
      <c r="I68" s="215">
        <f t="shared" si="63"/>
        <v>0</v>
      </c>
      <c r="J68" s="215">
        <f t="shared" si="63"/>
        <v>0</v>
      </c>
      <c r="K68" s="215">
        <f t="shared" si="63"/>
        <v>0</v>
      </c>
      <c r="L68" s="215">
        <f t="shared" si="63"/>
        <v>0</v>
      </c>
      <c r="M68" s="215">
        <f t="shared" si="63"/>
        <v>0</v>
      </c>
      <c r="N68" s="215">
        <f t="shared" si="63"/>
        <v>0</v>
      </c>
      <c r="O68" s="215">
        <f t="shared" si="63"/>
        <v>0</v>
      </c>
      <c r="P68" s="215">
        <f t="shared" si="63"/>
        <v>0</v>
      </c>
      <c r="Q68" s="215">
        <f t="shared" si="63"/>
        <v>0</v>
      </c>
      <c r="R68" s="215">
        <f t="shared" si="63"/>
        <v>0</v>
      </c>
      <c r="S68" s="215">
        <f t="shared" si="63"/>
        <v>0</v>
      </c>
      <c r="T68" s="215">
        <f t="shared" si="63"/>
        <v>0</v>
      </c>
      <c r="U68" s="215">
        <f t="shared" si="63"/>
        <v>0</v>
      </c>
      <c r="V68" s="215">
        <f t="shared" si="63"/>
        <v>0</v>
      </c>
      <c r="W68" s="215">
        <f t="shared" si="63"/>
        <v>0</v>
      </c>
      <c r="X68" s="215">
        <f t="shared" si="63"/>
        <v>0</v>
      </c>
      <c r="Y68" s="215">
        <f t="shared" si="63"/>
        <v>0</v>
      </c>
      <c r="Z68" s="215">
        <f t="shared" si="63"/>
        <v>0</v>
      </c>
      <c r="AA68" s="215">
        <f t="shared" si="63"/>
        <v>0</v>
      </c>
      <c r="AB68" s="215">
        <f t="shared" si="63"/>
        <v>0</v>
      </c>
      <c r="AC68" s="215">
        <f t="shared" si="63"/>
        <v>1.9999999999527063E-3</v>
      </c>
      <c r="AE68" s="215"/>
      <c r="AF68" s="215"/>
    </row>
    <row r="69" spans="1:32">
      <c r="A69" s="46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51"/>
      <c r="Q69" s="51"/>
      <c r="R69" s="51"/>
      <c r="S69" s="51"/>
      <c r="T69" s="51"/>
      <c r="U69" s="51"/>
    </row>
    <row r="70" spans="1:32" s="50" customFormat="1">
      <c r="B70" s="231"/>
      <c r="C70" s="231"/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43"/>
      <c r="Q70" s="43"/>
      <c r="R70" s="43"/>
      <c r="S70" s="43"/>
      <c r="T70" s="43"/>
      <c r="U70" s="43"/>
      <c r="AE70" s="206"/>
      <c r="AF70" s="206"/>
    </row>
    <row r="71" spans="1:32">
      <c r="B71" s="231"/>
      <c r="C71" s="231"/>
      <c r="D71" s="231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43"/>
      <c r="Q71" s="43"/>
      <c r="R71" s="43"/>
      <c r="S71" s="43"/>
      <c r="T71" s="43"/>
      <c r="U71" s="43"/>
    </row>
    <row r="72" spans="1:32">
      <c r="B72" s="231"/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43"/>
      <c r="Q72" s="43"/>
      <c r="R72" s="43"/>
      <c r="S72" s="43"/>
      <c r="T72" s="43"/>
      <c r="U72" s="43"/>
    </row>
    <row r="73" spans="1:32">
      <c r="B73" s="231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43"/>
      <c r="Q73" s="43"/>
      <c r="R73" s="43"/>
      <c r="S73" s="43"/>
      <c r="T73" s="43"/>
      <c r="U73" s="43"/>
    </row>
    <row r="74" spans="1:32"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43"/>
      <c r="Q74" s="43"/>
      <c r="R74" s="43"/>
      <c r="S74" s="43"/>
      <c r="T74" s="43"/>
      <c r="U74" s="43"/>
    </row>
    <row r="75" spans="1:32" s="47" customFormat="1"/>
    <row r="76" spans="1:32" s="49" customFormat="1"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</row>
    <row r="77" spans="1:32" s="47" customFormat="1"/>
    <row r="78" spans="1:32" s="49" customFormat="1"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</row>
    <row r="79" spans="1:32" s="47" customFormat="1"/>
    <row r="80" spans="1:32" s="47" customFormat="1"/>
    <row r="81" spans="2:32" s="47" customFormat="1"/>
    <row r="82" spans="2:32" s="47" customFormat="1"/>
    <row r="83" spans="2:32" s="47" customFormat="1"/>
    <row r="84" spans="2:32" s="47" customFormat="1"/>
    <row r="85" spans="2:32" s="47" customFormat="1"/>
    <row r="86" spans="2:32" s="47" customFormat="1"/>
    <row r="87" spans="2:32" s="49" customFormat="1"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</row>
    <row r="88" spans="2:32" s="47" customFormat="1"/>
    <row r="89" spans="2:32" s="47" customFormat="1"/>
    <row r="90" spans="2:32" s="47" customFormat="1"/>
    <row r="91" spans="2:32" s="47" customFormat="1"/>
    <row r="92" spans="2:32" s="47" customFormat="1"/>
    <row r="93" spans="2:32" s="47" customFormat="1"/>
    <row r="94" spans="2:32" s="47" customFormat="1"/>
    <row r="95" spans="2:32" s="47" customFormat="1"/>
    <row r="96" spans="2:32" s="50" customFormat="1">
      <c r="B96" s="206"/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AE96" s="206"/>
      <c r="AF96" s="206"/>
    </row>
    <row r="97" spans="1:32" s="49" customFormat="1"/>
    <row r="98" spans="1:32" s="50" customFormat="1"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AE98" s="206"/>
      <c r="AF98" s="206"/>
    </row>
    <row r="99" spans="1:32" s="49" customFormat="1"/>
    <row r="100" spans="1:32" s="49" customFormat="1"/>
    <row r="101" spans="1:32" s="47" customFormat="1">
      <c r="A101" s="46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</row>
    <row r="102" spans="1:32" s="47" customFormat="1">
      <c r="A102" s="46"/>
      <c r="B102" s="214"/>
      <c r="C102" s="214"/>
      <c r="D102" s="214"/>
      <c r="E102" s="214"/>
      <c r="F102" s="214"/>
      <c r="G102" s="214"/>
      <c r="H102" s="214"/>
      <c r="I102" s="214"/>
      <c r="J102" s="214"/>
      <c r="K102" s="214"/>
      <c r="L102" s="214"/>
      <c r="M102" s="214"/>
      <c r="N102" s="214"/>
      <c r="O102" s="214"/>
      <c r="P102" s="44"/>
      <c r="Q102" s="44"/>
      <c r="R102" s="44"/>
      <c r="S102" s="44"/>
      <c r="T102" s="44"/>
      <c r="U102" s="44"/>
    </row>
    <row r="103" spans="1:32" s="47" customFormat="1">
      <c r="A103" s="46"/>
      <c r="B103" s="214"/>
      <c r="C103" s="214"/>
      <c r="D103" s="214"/>
      <c r="E103" s="214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44"/>
      <c r="Q103" s="44"/>
      <c r="R103" s="44"/>
      <c r="S103" s="44"/>
      <c r="T103" s="44"/>
      <c r="U103" s="44"/>
    </row>
    <row r="104" spans="1:32" s="47" customFormat="1">
      <c r="A104" s="46"/>
      <c r="B104" s="214"/>
      <c r="C104" s="214"/>
      <c r="D104" s="214"/>
      <c r="E104" s="214"/>
      <c r="F104" s="214"/>
      <c r="G104" s="214"/>
      <c r="H104" s="214"/>
      <c r="I104" s="214"/>
      <c r="J104" s="214"/>
      <c r="K104" s="214"/>
      <c r="L104" s="214"/>
      <c r="M104" s="214"/>
      <c r="N104" s="214"/>
      <c r="O104" s="214"/>
      <c r="P104" s="44"/>
      <c r="Q104" s="44"/>
      <c r="R104" s="44"/>
      <c r="S104" s="44"/>
      <c r="T104" s="44"/>
      <c r="U104" s="44"/>
    </row>
    <row r="105" spans="1:32" s="47" customFormat="1">
      <c r="A105" s="46"/>
      <c r="B105" s="214"/>
      <c r="C105" s="214"/>
      <c r="D105" s="214"/>
      <c r="E105" s="214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44"/>
      <c r="Q105" s="44"/>
      <c r="R105" s="44"/>
      <c r="S105" s="44"/>
      <c r="T105" s="44"/>
      <c r="U105" s="44"/>
    </row>
    <row r="106" spans="1:32" s="45" customFormat="1">
      <c r="A106" s="46"/>
      <c r="B106" s="214"/>
      <c r="C106" s="214"/>
      <c r="D106" s="214"/>
      <c r="E106" s="214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44"/>
      <c r="Q106" s="44"/>
      <c r="R106" s="44"/>
      <c r="S106" s="44"/>
      <c r="T106" s="44"/>
      <c r="U106" s="44"/>
    </row>
    <row r="107" spans="1:32" s="45" customFormat="1">
      <c r="A107" s="46"/>
      <c r="B107" s="214"/>
      <c r="C107" s="214"/>
      <c r="D107" s="214"/>
      <c r="E107" s="214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44"/>
      <c r="Q107" s="44"/>
      <c r="R107" s="44"/>
      <c r="S107" s="44"/>
      <c r="T107" s="44"/>
      <c r="U107" s="44"/>
    </row>
    <row r="108" spans="1:32" s="45" customFormat="1">
      <c r="A108" s="46"/>
      <c r="B108" s="214"/>
      <c r="C108" s="214"/>
      <c r="D108" s="214"/>
      <c r="E108" s="214"/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44"/>
      <c r="Q108" s="44"/>
      <c r="R108" s="44"/>
      <c r="S108" s="44"/>
      <c r="T108" s="44"/>
      <c r="U108" s="44"/>
    </row>
    <row r="109" spans="1:32" s="45" customFormat="1">
      <c r="A109" s="46"/>
      <c r="B109" s="214"/>
      <c r="C109" s="214"/>
      <c r="D109" s="214"/>
      <c r="E109" s="214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44"/>
      <c r="Q109" s="44"/>
      <c r="R109" s="44"/>
      <c r="S109" s="44"/>
      <c r="T109" s="44"/>
      <c r="U109" s="44"/>
    </row>
    <row r="110" spans="1:32" s="45" customFormat="1">
      <c r="A110" s="46"/>
      <c r="B110" s="214"/>
      <c r="C110" s="214"/>
      <c r="D110" s="214"/>
      <c r="E110" s="214"/>
      <c r="F110" s="214"/>
      <c r="G110" s="214"/>
      <c r="H110" s="214"/>
      <c r="I110" s="214"/>
      <c r="J110" s="214"/>
      <c r="K110" s="214"/>
      <c r="L110" s="214"/>
      <c r="M110" s="214"/>
      <c r="N110" s="214"/>
      <c r="O110" s="214"/>
      <c r="P110" s="44"/>
      <c r="Q110" s="44"/>
      <c r="R110" s="44"/>
      <c r="S110" s="44"/>
      <c r="T110" s="44"/>
      <c r="U110" s="44"/>
    </row>
    <row r="111" spans="1:32" s="45" customFormat="1">
      <c r="A111" s="46"/>
      <c r="B111" s="214"/>
      <c r="C111" s="214"/>
      <c r="D111" s="214"/>
      <c r="E111" s="214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44"/>
      <c r="Q111" s="44"/>
      <c r="R111" s="44"/>
      <c r="S111" s="44"/>
      <c r="T111" s="44"/>
      <c r="U111" s="44"/>
    </row>
    <row r="112" spans="1:32" s="45" customFormat="1">
      <c r="A112" s="46"/>
      <c r="B112" s="214"/>
      <c r="C112" s="214"/>
      <c r="D112" s="214"/>
      <c r="E112" s="214"/>
      <c r="F112" s="214"/>
      <c r="G112" s="214"/>
      <c r="H112" s="214"/>
      <c r="I112" s="214"/>
      <c r="J112" s="214"/>
      <c r="K112" s="214"/>
      <c r="L112" s="214"/>
      <c r="M112" s="214"/>
      <c r="N112" s="214"/>
      <c r="O112" s="214"/>
      <c r="P112" s="44"/>
      <c r="Q112" s="44"/>
      <c r="R112" s="44"/>
      <c r="S112" s="44"/>
      <c r="T112" s="44"/>
      <c r="U112" s="44"/>
    </row>
    <row r="113" spans="1:21" s="45" customFormat="1">
      <c r="A113" s="46"/>
      <c r="B113" s="214"/>
      <c r="C113" s="214"/>
      <c r="D113" s="214"/>
      <c r="E113" s="214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44"/>
      <c r="Q113" s="44"/>
      <c r="R113" s="44"/>
      <c r="S113" s="44"/>
      <c r="T113" s="44"/>
      <c r="U113" s="44"/>
    </row>
    <row r="114" spans="1:21" s="45" customFormat="1">
      <c r="A114" s="46"/>
      <c r="B114" s="214"/>
      <c r="C114" s="214"/>
      <c r="D114" s="214"/>
      <c r="E114" s="214"/>
      <c r="F114" s="214"/>
      <c r="G114" s="214"/>
      <c r="H114" s="214"/>
      <c r="I114" s="214"/>
      <c r="J114" s="214"/>
      <c r="K114" s="214"/>
      <c r="L114" s="214"/>
      <c r="M114" s="214"/>
      <c r="N114" s="214"/>
      <c r="O114" s="214"/>
      <c r="P114" s="44"/>
      <c r="Q114" s="44"/>
      <c r="R114" s="44"/>
      <c r="S114" s="44"/>
      <c r="T114" s="44"/>
      <c r="U114" s="44"/>
    </row>
    <row r="115" spans="1:21" s="45" customFormat="1">
      <c r="A115" s="46"/>
      <c r="B115" s="214"/>
      <c r="C115" s="214"/>
      <c r="D115" s="214"/>
      <c r="E115" s="214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44"/>
      <c r="Q115" s="44"/>
      <c r="R115" s="44"/>
      <c r="S115" s="44"/>
      <c r="T115" s="44"/>
      <c r="U115" s="44"/>
    </row>
    <row r="116" spans="1:21" s="45" customFormat="1">
      <c r="A116" s="46"/>
      <c r="B116" s="214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4"/>
      <c r="O116" s="214"/>
      <c r="P116" s="44"/>
      <c r="Q116" s="44"/>
      <c r="R116" s="44"/>
      <c r="S116" s="44"/>
      <c r="T116" s="44"/>
      <c r="U116" s="44"/>
    </row>
  </sheetData>
  <mergeCells count="1">
    <mergeCell ref="AH2:AI3"/>
  </mergeCells>
  <hyperlinks>
    <hyperlink ref="AH2:AI3" location="Sumário!A1" display="Voltar para Menu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Plan16"/>
  <dimension ref="A1:AS30"/>
  <sheetViews>
    <sheetView showGridLines="0" topLeftCell="O1" workbookViewId="0">
      <selection activeCell="AH4" sqref="AH4"/>
    </sheetView>
  </sheetViews>
  <sheetFormatPr defaultRowHeight="11.25"/>
  <cols>
    <col min="1" max="1" width="35.140625" style="77" customWidth="1"/>
    <col min="2" max="29" width="7.7109375" style="66" bestFit="1" customWidth="1"/>
    <col min="30" max="30" width="3" style="66" customWidth="1"/>
    <col min="31" max="33" width="8.140625" style="66" bestFit="1" customWidth="1"/>
    <col min="34" max="39" width="7.7109375" style="66" bestFit="1" customWidth="1"/>
    <col min="40" max="16384" width="9.140625" style="66"/>
  </cols>
  <sheetData>
    <row r="1" spans="1:45" ht="11.25" customHeight="1"/>
    <row r="2" spans="1:45" ht="11.25" customHeight="1">
      <c r="A2" s="286" t="s">
        <v>109</v>
      </c>
      <c r="B2" s="284"/>
      <c r="C2" s="283"/>
      <c r="D2" s="282"/>
      <c r="E2" s="281"/>
      <c r="F2" s="278"/>
      <c r="G2" s="277"/>
      <c r="H2" s="276"/>
      <c r="I2" s="275"/>
      <c r="J2" s="272"/>
      <c r="K2" s="271"/>
      <c r="L2" s="269"/>
      <c r="M2" s="254"/>
      <c r="N2" s="253"/>
      <c r="O2" s="250"/>
      <c r="P2" s="113"/>
      <c r="Q2" s="99"/>
      <c r="R2" s="97"/>
      <c r="S2" s="96"/>
      <c r="T2" s="92"/>
      <c r="U2" s="90"/>
      <c r="V2" s="219"/>
      <c r="W2" s="219"/>
      <c r="X2" s="219"/>
      <c r="Y2" s="219"/>
      <c r="Z2" s="219"/>
      <c r="AA2" s="219"/>
      <c r="AB2" s="219"/>
      <c r="AC2" s="219"/>
      <c r="AE2" s="284"/>
      <c r="AF2" s="278"/>
      <c r="AG2" s="272"/>
      <c r="AH2" s="253"/>
      <c r="AI2" s="219"/>
      <c r="AJ2" s="219"/>
      <c r="AK2" s="219"/>
      <c r="AL2" s="219"/>
      <c r="AM2" s="219"/>
      <c r="AO2" s="285" t="s">
        <v>103</v>
      </c>
      <c r="AP2" s="285"/>
      <c r="AR2" s="285"/>
      <c r="AS2" s="285"/>
    </row>
    <row r="3" spans="1:45" ht="11.25" customHeight="1">
      <c r="A3" s="287"/>
      <c r="B3" s="221" t="s">
        <v>179</v>
      </c>
      <c r="C3" s="221" t="s">
        <v>178</v>
      </c>
      <c r="D3" s="221" t="s">
        <v>177</v>
      </c>
      <c r="E3" s="221" t="s">
        <v>176</v>
      </c>
      <c r="F3" s="221" t="s">
        <v>175</v>
      </c>
      <c r="G3" s="221" t="s">
        <v>173</v>
      </c>
      <c r="H3" s="221" t="s">
        <v>172</v>
      </c>
      <c r="I3" s="221" t="s">
        <v>171</v>
      </c>
      <c r="J3" s="221" t="s">
        <v>170</v>
      </c>
      <c r="K3" s="221" t="s">
        <v>169</v>
      </c>
      <c r="L3" s="221" t="s">
        <v>168</v>
      </c>
      <c r="M3" s="221" t="s">
        <v>167</v>
      </c>
      <c r="N3" s="221" t="s">
        <v>165</v>
      </c>
      <c r="O3" s="221" t="s">
        <v>158</v>
      </c>
      <c r="P3" s="85" t="s">
        <v>132</v>
      </c>
      <c r="Q3" s="85" t="s">
        <v>127</v>
      </c>
      <c r="R3" s="85" t="s">
        <v>126</v>
      </c>
      <c r="S3" s="85" t="s">
        <v>123</v>
      </c>
      <c r="T3" s="85" t="s">
        <v>118</v>
      </c>
      <c r="U3" s="85" t="s">
        <v>117</v>
      </c>
      <c r="V3" s="221" t="s">
        <v>133</v>
      </c>
      <c r="W3" s="221" t="s">
        <v>134</v>
      </c>
      <c r="X3" s="221" t="s">
        <v>135</v>
      </c>
      <c r="Y3" s="221" t="s">
        <v>136</v>
      </c>
      <c r="Z3" s="221" t="s">
        <v>137</v>
      </c>
      <c r="AA3" s="221" t="s">
        <v>138</v>
      </c>
      <c r="AB3" s="221" t="s">
        <v>139</v>
      </c>
      <c r="AC3" s="221" t="s">
        <v>140</v>
      </c>
      <c r="AE3" s="221">
        <v>2016</v>
      </c>
      <c r="AF3" s="221">
        <v>2015</v>
      </c>
      <c r="AG3" s="221">
        <v>2014</v>
      </c>
      <c r="AH3" s="221">
        <v>2013</v>
      </c>
      <c r="AI3" s="221">
        <v>2012</v>
      </c>
      <c r="AJ3" s="221">
        <v>2011</v>
      </c>
      <c r="AK3" s="221">
        <v>2010</v>
      </c>
      <c r="AL3" s="221">
        <v>2009</v>
      </c>
      <c r="AM3" s="221">
        <v>2008</v>
      </c>
      <c r="AO3" s="285"/>
      <c r="AP3" s="285"/>
      <c r="AR3" s="285"/>
      <c r="AS3" s="285"/>
    </row>
    <row r="4" spans="1:45" ht="11.25" customHeight="1">
      <c r="A4" s="76" t="s">
        <v>108</v>
      </c>
      <c r="B4" s="251">
        <v>165.59373425999999</v>
      </c>
      <c r="C4" s="251">
        <v>123.9179173</v>
      </c>
      <c r="D4" s="251">
        <v>122.48642723000006</v>
      </c>
      <c r="E4" s="251">
        <v>123.67068836000001</v>
      </c>
      <c r="F4" s="251">
        <v>141.31399999999999</v>
      </c>
      <c r="G4" s="251">
        <v>109.027</v>
      </c>
      <c r="H4" s="251">
        <v>114.771516125872</v>
      </c>
      <c r="I4" s="251">
        <v>120.38</v>
      </c>
      <c r="J4" s="251">
        <v>154.351</v>
      </c>
      <c r="K4" s="251">
        <v>120.944</v>
      </c>
      <c r="L4" s="251">
        <v>124.754</v>
      </c>
      <c r="M4" s="251">
        <v>119.557</v>
      </c>
      <c r="N4" s="257">
        <v>137.79400000000001</v>
      </c>
      <c r="O4" s="251">
        <v>107.136</v>
      </c>
      <c r="P4" s="93">
        <v>101.042</v>
      </c>
      <c r="Q4" s="93">
        <v>93.808999999999997</v>
      </c>
      <c r="R4" s="93">
        <v>113.827</v>
      </c>
      <c r="S4" s="93">
        <v>98.120999999999995</v>
      </c>
      <c r="T4" s="93">
        <v>88.692999999999998</v>
      </c>
      <c r="U4" s="86">
        <v>85.171999999999997</v>
      </c>
      <c r="V4" s="228">
        <v>96.713999999999999</v>
      </c>
      <c r="W4" s="222">
        <v>69.603999999999999</v>
      </c>
      <c r="X4" s="222">
        <v>68.149000000000001</v>
      </c>
      <c r="Y4" s="226">
        <v>60.588999999999999</v>
      </c>
      <c r="Z4" s="228">
        <v>77.629000000000005</v>
      </c>
      <c r="AA4" s="222">
        <v>58.12</v>
      </c>
      <c r="AB4" s="222">
        <v>55.287999999999997</v>
      </c>
      <c r="AC4" s="222">
        <v>47.581000000000003</v>
      </c>
      <c r="AE4" s="222">
        <f>SUM(B4:E4)</f>
        <v>535.66876715000012</v>
      </c>
      <c r="AF4" s="222">
        <f>SUM(F4:I4)</f>
        <v>485.49251612587199</v>
      </c>
      <c r="AG4" s="222">
        <f>SUM(J4:M4)</f>
        <v>519.60599999999999</v>
      </c>
      <c r="AH4" s="222">
        <f>SUM(N4:Q4)</f>
        <v>439.78099999999995</v>
      </c>
      <c r="AI4" s="222">
        <v>385.81299999999999</v>
      </c>
      <c r="AJ4" s="222">
        <v>295.05599999999998</v>
      </c>
      <c r="AK4" s="222">
        <v>238.61799999999999</v>
      </c>
      <c r="AL4" s="222">
        <v>183.7</v>
      </c>
      <c r="AM4" s="222">
        <v>177.3</v>
      </c>
    </row>
    <row r="5" spans="1:45">
      <c r="A5" s="76" t="s">
        <v>107</v>
      </c>
      <c r="B5" s="252">
        <v>886.45481961999997</v>
      </c>
      <c r="C5" s="252">
        <v>660.27917722000018</v>
      </c>
      <c r="D5" s="252">
        <v>572.13606885000002</v>
      </c>
      <c r="E5" s="252">
        <v>604.64476552000008</v>
      </c>
      <c r="F5" s="252">
        <v>627.02</v>
      </c>
      <c r="G5" s="252">
        <v>531.20500000000004</v>
      </c>
      <c r="H5" s="252">
        <v>428.279</v>
      </c>
      <c r="I5" s="252">
        <v>472.97300000000001</v>
      </c>
      <c r="J5" s="252">
        <v>526.46600000000001</v>
      </c>
      <c r="K5" s="252">
        <v>486.55900000000003</v>
      </c>
      <c r="L5" s="252">
        <v>429.92</v>
      </c>
      <c r="M5" s="252">
        <v>433.19900000000001</v>
      </c>
      <c r="N5" s="258">
        <v>437.053</v>
      </c>
      <c r="O5" s="252">
        <v>366.97199999999998</v>
      </c>
      <c r="P5" s="94">
        <v>298.44499999999999</v>
      </c>
      <c r="Q5" s="94">
        <v>300.82400000000001</v>
      </c>
      <c r="R5" s="93">
        <v>313.71999999999997</v>
      </c>
      <c r="S5" s="94">
        <v>269.041</v>
      </c>
      <c r="T5" s="94">
        <v>263.50900000000001</v>
      </c>
      <c r="U5" s="87">
        <v>248.495</v>
      </c>
      <c r="V5" s="229">
        <v>250.946</v>
      </c>
      <c r="W5" s="223">
        <v>214.374</v>
      </c>
      <c r="X5" s="223">
        <v>181.74799999999999</v>
      </c>
      <c r="Y5" s="227">
        <v>173.99700000000001</v>
      </c>
      <c r="Z5" s="229">
        <v>183.50200000000001</v>
      </c>
      <c r="AA5" s="223">
        <v>144.84700000000001</v>
      </c>
      <c r="AB5" s="223">
        <v>129.934</v>
      </c>
      <c r="AC5" s="223">
        <v>109.955</v>
      </c>
      <c r="AE5" s="222">
        <f>SUM(B5:E5)</f>
        <v>2723.51483121</v>
      </c>
      <c r="AF5" s="222">
        <f>SUM(F5:I5)</f>
        <v>2059.4769999999999</v>
      </c>
      <c r="AG5" s="222">
        <f>SUM(J5:M5)</f>
        <v>1876.1440000000002</v>
      </c>
      <c r="AH5" s="222">
        <f>SUM(N5:Q5)</f>
        <v>1403.2940000000001</v>
      </c>
      <c r="AI5" s="222">
        <v>1094.7649999999999</v>
      </c>
      <c r="AJ5" s="222">
        <v>821.06500000000005</v>
      </c>
      <c r="AK5" s="222">
        <v>568.23800000000006</v>
      </c>
      <c r="AL5" s="223">
        <v>324.89999999999998</v>
      </c>
      <c r="AM5" s="223">
        <v>239.5</v>
      </c>
    </row>
    <row r="6" spans="1:45">
      <c r="A6" s="64" t="s">
        <v>106</v>
      </c>
      <c r="B6" s="267">
        <f t="shared" ref="B6" si="0">B4+B5</f>
        <v>1052.0485538799999</v>
      </c>
      <c r="C6" s="267">
        <f t="shared" ref="C6:D6" si="1">C4+C5</f>
        <v>784.19709452000018</v>
      </c>
      <c r="D6" s="267">
        <f t="shared" si="1"/>
        <v>694.62249608000002</v>
      </c>
      <c r="E6" s="267">
        <f t="shared" ref="E6:F6" si="2">E4+E5</f>
        <v>728.31545388000006</v>
      </c>
      <c r="F6" s="267">
        <f t="shared" si="2"/>
        <v>768.33399999999995</v>
      </c>
      <c r="G6" s="267">
        <f t="shared" ref="G6:M6" si="3">G4+G5</f>
        <v>640.23200000000008</v>
      </c>
      <c r="H6" s="267">
        <f t="shared" si="3"/>
        <v>543.05051612587204</v>
      </c>
      <c r="I6" s="267">
        <f t="shared" si="3"/>
        <v>593.35300000000007</v>
      </c>
      <c r="J6" s="267">
        <f t="shared" si="3"/>
        <v>680.81700000000001</v>
      </c>
      <c r="K6" s="267">
        <f t="shared" si="3"/>
        <v>607.50300000000004</v>
      </c>
      <c r="L6" s="267">
        <f t="shared" si="3"/>
        <v>554.67399999999998</v>
      </c>
      <c r="M6" s="267">
        <f t="shared" si="3"/>
        <v>552.75599999999997</v>
      </c>
      <c r="N6" s="95">
        <f t="shared" ref="N6" si="4">N4+N5</f>
        <v>574.84699999999998</v>
      </c>
      <c r="O6" s="95">
        <f t="shared" ref="O6:P6" si="5">O4+O5</f>
        <v>474.10799999999995</v>
      </c>
      <c r="P6" s="95">
        <f t="shared" si="5"/>
        <v>399.48699999999997</v>
      </c>
      <c r="Q6" s="95">
        <f t="shared" ref="Q6:R6" si="6">Q4+Q5</f>
        <v>394.63300000000004</v>
      </c>
      <c r="R6" s="95">
        <f t="shared" si="6"/>
        <v>427.54699999999997</v>
      </c>
      <c r="S6" s="95">
        <f t="shared" ref="S6:T6" si="7">S4+S5</f>
        <v>367.16199999999998</v>
      </c>
      <c r="T6" s="95">
        <f t="shared" si="7"/>
        <v>352.202</v>
      </c>
      <c r="U6" s="74">
        <f t="shared" ref="U6:AM6" si="8">U4+U5</f>
        <v>333.66700000000003</v>
      </c>
      <c r="V6" s="74">
        <f t="shared" si="8"/>
        <v>347.65999999999997</v>
      </c>
      <c r="W6" s="74">
        <f t="shared" si="8"/>
        <v>283.97800000000001</v>
      </c>
      <c r="X6" s="74">
        <f t="shared" si="8"/>
        <v>249.89699999999999</v>
      </c>
      <c r="Y6" s="74">
        <f t="shared" si="8"/>
        <v>234.58600000000001</v>
      </c>
      <c r="Z6" s="74">
        <f t="shared" si="8"/>
        <v>261.13100000000003</v>
      </c>
      <c r="AA6" s="74">
        <f t="shared" si="8"/>
        <v>202.96700000000001</v>
      </c>
      <c r="AB6" s="74">
        <f t="shared" si="8"/>
        <v>185.22199999999998</v>
      </c>
      <c r="AC6" s="74">
        <f t="shared" si="8"/>
        <v>157.536</v>
      </c>
      <c r="AE6" s="74">
        <f t="shared" ref="AE6" si="9">AE4+AE5</f>
        <v>3259.1835983600004</v>
      </c>
      <c r="AF6" s="74">
        <f t="shared" ref="AF6:AG6" si="10">AF4+AF5</f>
        <v>2544.9695161258719</v>
      </c>
      <c r="AG6" s="74">
        <f t="shared" si="10"/>
        <v>2395.75</v>
      </c>
      <c r="AH6" s="74">
        <f t="shared" ref="AH6:AI6" si="11">AH4+AH5</f>
        <v>1843.075</v>
      </c>
      <c r="AI6" s="74">
        <f t="shared" si="11"/>
        <v>1480.578</v>
      </c>
      <c r="AJ6" s="74">
        <f t="shared" ref="AJ6:AK6" si="12">AJ4+AJ5</f>
        <v>1116.1210000000001</v>
      </c>
      <c r="AK6" s="74">
        <f t="shared" si="12"/>
        <v>806.85599999999999</v>
      </c>
      <c r="AL6" s="74">
        <f t="shared" si="8"/>
        <v>508.59999999999997</v>
      </c>
      <c r="AM6" s="74">
        <f t="shared" si="8"/>
        <v>416.8</v>
      </c>
    </row>
    <row r="7" spans="1:45">
      <c r="A7" s="76" t="s">
        <v>105</v>
      </c>
      <c r="B7" s="228">
        <f t="shared" ref="B7" si="13">B8+B9+B10</f>
        <v>2316.4271669900036</v>
      </c>
      <c r="C7" s="228">
        <f t="shared" ref="C7:D7" si="14">C8+C9+C10</f>
        <v>1888.4473383800027</v>
      </c>
      <c r="D7" s="228">
        <f t="shared" si="14"/>
        <v>1847.5991284599995</v>
      </c>
      <c r="E7" s="228">
        <f t="shared" ref="E7:F7" si="15">E8+E9+E10</f>
        <v>1974.2248631099988</v>
      </c>
      <c r="F7" s="228">
        <f t="shared" si="15"/>
        <v>2181.0239999999999</v>
      </c>
      <c r="G7" s="228">
        <f t="shared" ref="G7:M7" si="16">G8+G9+G10</f>
        <v>1772.9970000000001</v>
      </c>
      <c r="H7" s="228">
        <f t="shared" si="16"/>
        <v>1884.934</v>
      </c>
      <c r="I7" s="228">
        <f t="shared" si="16"/>
        <v>2043.67</v>
      </c>
      <c r="J7" s="228">
        <f t="shared" si="16"/>
        <v>2548.7550000000001</v>
      </c>
      <c r="K7" s="228">
        <f t="shared" si="16"/>
        <v>2176.7129999999997</v>
      </c>
      <c r="L7" s="228">
        <f t="shared" si="16"/>
        <v>2187.5250000000001</v>
      </c>
      <c r="M7" s="228">
        <f t="shared" si="16"/>
        <v>2129.8560000000002</v>
      </c>
      <c r="N7" s="228">
        <f t="shared" ref="N7:O7" si="17">N8+N9+N10</f>
        <v>2359.9659999999999</v>
      </c>
      <c r="O7" s="228">
        <f t="shared" si="17"/>
        <v>1930.9269999999999</v>
      </c>
      <c r="P7" s="86">
        <f t="shared" ref="P7:AC7" si="18">P8+P9+P10</f>
        <v>1778.8939999999998</v>
      </c>
      <c r="Q7" s="86">
        <f t="shared" si="18"/>
        <v>1726.826</v>
      </c>
      <c r="R7" s="86">
        <f t="shared" si="18"/>
        <v>2019.6690000000003</v>
      </c>
      <c r="S7" s="86">
        <f t="shared" si="18"/>
        <v>1657.3519999999999</v>
      </c>
      <c r="T7" s="86">
        <f t="shared" si="18"/>
        <v>1609.29</v>
      </c>
      <c r="U7" s="87">
        <f t="shared" si="18"/>
        <v>1650.8620000000001</v>
      </c>
      <c r="V7" s="229">
        <f t="shared" si="18"/>
        <v>1772.8050000000001</v>
      </c>
      <c r="W7" s="229">
        <f t="shared" si="18"/>
        <v>1481.433</v>
      </c>
      <c r="X7" s="229">
        <f t="shared" si="18"/>
        <v>1388.845</v>
      </c>
      <c r="Y7" s="229">
        <f t="shared" si="18"/>
        <v>1353.56</v>
      </c>
      <c r="Z7" s="229">
        <f t="shared" si="18"/>
        <v>1539.97</v>
      </c>
      <c r="AA7" s="229">
        <f t="shared" si="18"/>
        <v>1118.337</v>
      </c>
      <c r="AB7" s="229">
        <f t="shared" si="18"/>
        <v>990.18</v>
      </c>
      <c r="AC7" s="229">
        <f t="shared" si="18"/>
        <v>869.05200000000002</v>
      </c>
      <c r="AE7" s="229">
        <f t="shared" ref="AE7" si="19">AE8+AE9+AE10</f>
        <v>8026.6984969400037</v>
      </c>
      <c r="AF7" s="229">
        <f t="shared" ref="AF7:AG7" si="20">AF8+AF9+AF10</f>
        <v>7882.625</v>
      </c>
      <c r="AG7" s="229">
        <f t="shared" si="20"/>
        <v>9042.8490000000002</v>
      </c>
      <c r="AH7" s="229">
        <f t="shared" ref="AH7:AI7" si="21">AH8+AH9+AH10</f>
        <v>7796.6130000000003</v>
      </c>
      <c r="AI7" s="229">
        <f t="shared" si="21"/>
        <v>6937.1729999999989</v>
      </c>
      <c r="AJ7" s="229">
        <f t="shared" ref="AJ7:AK7" si="22">AJ8+AJ9+AJ10</f>
        <v>5996.643</v>
      </c>
      <c r="AK7" s="229">
        <f t="shared" si="22"/>
        <v>4517.5389999999998</v>
      </c>
      <c r="AL7" s="229">
        <f t="shared" ref="AL7:AM7" si="23">AL8+AL9+AL10</f>
        <v>3320.1</v>
      </c>
      <c r="AM7" s="229">
        <f t="shared" si="23"/>
        <v>2781.1</v>
      </c>
    </row>
    <row r="8" spans="1:45">
      <c r="A8" s="68" t="s">
        <v>83</v>
      </c>
      <c r="B8" s="259">
        <v>2316.4271669900036</v>
      </c>
      <c r="C8" s="259">
        <v>1888.4473383800027</v>
      </c>
      <c r="D8" s="259">
        <v>1847.5991284599995</v>
      </c>
      <c r="E8" s="259">
        <v>1974.2248631099988</v>
      </c>
      <c r="F8" s="259">
        <v>2181.0239999999999</v>
      </c>
      <c r="G8" s="259">
        <v>1772.9970000000001</v>
      </c>
      <c r="H8" s="259">
        <v>1884.934</v>
      </c>
      <c r="I8" s="259">
        <v>2043.67</v>
      </c>
      <c r="J8" s="259">
        <v>2548.7550000000001</v>
      </c>
      <c r="K8" s="259">
        <v>2176.7129999999997</v>
      </c>
      <c r="L8" s="259">
        <v>2187.5250000000001</v>
      </c>
      <c r="M8" s="259">
        <v>2129.8560000000002</v>
      </c>
      <c r="N8" s="259">
        <v>2359.9659999999999</v>
      </c>
      <c r="O8" s="228">
        <v>1930.9269999999999</v>
      </c>
      <c r="P8" s="86">
        <v>1778.8939999999998</v>
      </c>
      <c r="Q8" s="86">
        <v>1726.826</v>
      </c>
      <c r="R8" s="86">
        <v>2019.6690000000003</v>
      </c>
      <c r="S8" s="86">
        <v>1657.3519999999999</v>
      </c>
      <c r="T8" s="93">
        <v>1609.29</v>
      </c>
      <c r="U8" s="87">
        <v>1355.114</v>
      </c>
      <c r="V8" s="229">
        <v>1461.857</v>
      </c>
      <c r="W8" s="223">
        <v>1228.779</v>
      </c>
      <c r="X8" s="223">
        <v>1151.4000000000001</v>
      </c>
      <c r="Y8" s="224">
        <v>1100.335</v>
      </c>
      <c r="Z8" s="229">
        <v>1313.723</v>
      </c>
      <c r="AA8" s="223">
        <v>1016.563</v>
      </c>
      <c r="AB8" s="223">
        <v>990.18</v>
      </c>
      <c r="AC8" s="223">
        <v>869.05200000000002</v>
      </c>
      <c r="AE8" s="222">
        <f>SUM(B8:E8)</f>
        <v>8026.6984969400037</v>
      </c>
      <c r="AF8" s="222">
        <f>SUM(F8:I8)</f>
        <v>7882.625</v>
      </c>
      <c r="AG8" s="222">
        <f>SUM(J8:M8)</f>
        <v>9042.8490000000002</v>
      </c>
      <c r="AH8" s="222">
        <f>SUM(N8:Q8)</f>
        <v>7796.6130000000003</v>
      </c>
      <c r="AI8" s="222">
        <v>6641.4249999999993</v>
      </c>
      <c r="AJ8" s="222">
        <v>4942.3710000000001</v>
      </c>
      <c r="AK8" s="222">
        <v>4189.518</v>
      </c>
      <c r="AL8" s="223">
        <v>3320.1</v>
      </c>
      <c r="AM8" s="223">
        <v>2781.1</v>
      </c>
    </row>
    <row r="9" spans="1:45">
      <c r="A9" s="68" t="s">
        <v>82</v>
      </c>
      <c r="B9" s="93">
        <v>0</v>
      </c>
      <c r="C9" s="93">
        <v>0</v>
      </c>
      <c r="D9" s="93">
        <v>0</v>
      </c>
      <c r="E9" s="93">
        <v>0</v>
      </c>
      <c r="F9" s="93">
        <v>0</v>
      </c>
      <c r="G9" s="93">
        <v>0</v>
      </c>
      <c r="H9" s="93">
        <v>0</v>
      </c>
      <c r="I9" s="93">
        <v>0</v>
      </c>
      <c r="J9" s="93">
        <v>0</v>
      </c>
      <c r="K9" s="93">
        <v>0</v>
      </c>
      <c r="L9" s="93">
        <v>0</v>
      </c>
      <c r="M9" s="93">
        <v>0</v>
      </c>
      <c r="N9" s="93">
        <v>0</v>
      </c>
      <c r="O9" s="93">
        <v>0</v>
      </c>
      <c r="P9" s="93">
        <v>0</v>
      </c>
      <c r="Q9" s="93">
        <v>0</v>
      </c>
      <c r="R9" s="93">
        <v>0</v>
      </c>
      <c r="S9" s="93">
        <v>0</v>
      </c>
      <c r="T9" s="93">
        <v>0</v>
      </c>
      <c r="U9" s="86">
        <v>295.74799999999999</v>
      </c>
      <c r="V9" s="228">
        <v>257.84300000000002</v>
      </c>
      <c r="W9" s="222">
        <v>243.57499999999999</v>
      </c>
      <c r="X9" s="222">
        <v>237.44499999999999</v>
      </c>
      <c r="Y9" s="225">
        <v>253.22499999999999</v>
      </c>
      <c r="Z9" s="228">
        <v>226.24700000000001</v>
      </c>
      <c r="AA9" s="222">
        <v>101.774</v>
      </c>
      <c r="AB9" s="222">
        <v>0</v>
      </c>
      <c r="AC9" s="222">
        <v>0</v>
      </c>
      <c r="AE9" s="222">
        <v>0</v>
      </c>
      <c r="AF9" s="222">
        <v>0</v>
      </c>
      <c r="AG9" s="222">
        <v>0</v>
      </c>
      <c r="AH9" s="222">
        <v>0</v>
      </c>
      <c r="AI9" s="222">
        <v>295.74799999999999</v>
      </c>
      <c r="AJ9" s="222">
        <v>992.08800000000008</v>
      </c>
      <c r="AK9" s="222">
        <v>328.02100000000002</v>
      </c>
      <c r="AL9" s="222">
        <v>0</v>
      </c>
      <c r="AM9" s="222">
        <v>0</v>
      </c>
    </row>
    <row r="10" spans="1:45">
      <c r="A10" s="68" t="s">
        <v>115</v>
      </c>
      <c r="B10" s="228">
        <v>0</v>
      </c>
      <c r="C10" s="228">
        <v>0</v>
      </c>
      <c r="D10" s="228">
        <v>0</v>
      </c>
      <c r="E10" s="228">
        <v>0</v>
      </c>
      <c r="F10" s="228">
        <v>0</v>
      </c>
      <c r="G10" s="228">
        <v>0</v>
      </c>
      <c r="H10" s="228">
        <v>0</v>
      </c>
      <c r="I10" s="228">
        <v>0</v>
      </c>
      <c r="J10" s="228">
        <v>0</v>
      </c>
      <c r="K10" s="228">
        <v>0</v>
      </c>
      <c r="L10" s="228">
        <v>0</v>
      </c>
      <c r="M10" s="228">
        <v>0</v>
      </c>
      <c r="N10" s="228">
        <v>0</v>
      </c>
      <c r="O10" s="228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228">
        <v>53.104999999999997</v>
      </c>
      <c r="W10" s="222">
        <v>9.0790000000000006</v>
      </c>
      <c r="X10" s="222"/>
      <c r="Y10" s="225"/>
      <c r="Z10" s="228">
        <v>0</v>
      </c>
      <c r="AA10" s="222">
        <v>0</v>
      </c>
      <c r="AB10" s="222"/>
      <c r="AC10" s="222"/>
      <c r="AE10" s="222">
        <v>0</v>
      </c>
      <c r="AF10" s="222">
        <v>0</v>
      </c>
      <c r="AG10" s="222">
        <v>0</v>
      </c>
      <c r="AH10" s="222">
        <v>0</v>
      </c>
      <c r="AI10" s="222">
        <v>0</v>
      </c>
      <c r="AJ10" s="222">
        <v>62.183999999999997</v>
      </c>
      <c r="AK10" s="222">
        <v>0</v>
      </c>
      <c r="AL10" s="222"/>
      <c r="AM10" s="222"/>
    </row>
    <row r="11" spans="1:45">
      <c r="A11" s="65" t="s">
        <v>104</v>
      </c>
      <c r="B11" s="268">
        <f t="shared" ref="B11:C11" si="24">B6+B7</f>
        <v>3368.4757208700034</v>
      </c>
      <c r="C11" s="268">
        <f t="shared" si="24"/>
        <v>2672.6444329000028</v>
      </c>
      <c r="D11" s="268">
        <f t="shared" ref="D11:E11" si="25">D6+D7</f>
        <v>2542.2216245399995</v>
      </c>
      <c r="E11" s="268">
        <f t="shared" si="25"/>
        <v>2702.5403169899987</v>
      </c>
      <c r="F11" s="268">
        <f t="shared" ref="F11:G11" si="26">F6+F7</f>
        <v>2949.3579999999997</v>
      </c>
      <c r="G11" s="268">
        <f t="shared" si="26"/>
        <v>2413.2290000000003</v>
      </c>
      <c r="H11" s="268">
        <f t="shared" ref="H11:I11" si="27">H6+H7</f>
        <v>2427.9845161258718</v>
      </c>
      <c r="I11" s="268">
        <f t="shared" si="27"/>
        <v>2637.0230000000001</v>
      </c>
      <c r="J11" s="268">
        <f t="shared" ref="J11:K11" si="28">J6+J7</f>
        <v>3229.5720000000001</v>
      </c>
      <c r="K11" s="268">
        <f t="shared" si="28"/>
        <v>2784.2159999999999</v>
      </c>
      <c r="L11" s="268">
        <f t="shared" ref="L11:M11" si="29">L6+L7</f>
        <v>2742.1990000000001</v>
      </c>
      <c r="M11" s="268">
        <f t="shared" si="29"/>
        <v>2682.6120000000001</v>
      </c>
      <c r="N11" s="73">
        <f t="shared" ref="N11" si="30">N6+N7</f>
        <v>2934.8130000000001</v>
      </c>
      <c r="O11" s="73">
        <f t="shared" ref="O11:P11" si="31">O6+O7</f>
        <v>2405.0349999999999</v>
      </c>
      <c r="P11" s="73">
        <f t="shared" si="31"/>
        <v>2178.3809999999999</v>
      </c>
      <c r="Q11" s="73">
        <f t="shared" ref="Q11:R11" si="32">Q6+Q7</f>
        <v>2121.4589999999998</v>
      </c>
      <c r="R11" s="73">
        <f t="shared" si="32"/>
        <v>2447.2160000000003</v>
      </c>
      <c r="S11" s="73">
        <f t="shared" ref="S11:T11" si="33">S6+S7</f>
        <v>2024.5139999999999</v>
      </c>
      <c r="T11" s="73">
        <f t="shared" si="33"/>
        <v>1961.492</v>
      </c>
      <c r="U11" s="73">
        <f t="shared" ref="U11:AC11" si="34">U6+U7</f>
        <v>1984.529</v>
      </c>
      <c r="V11" s="73">
        <f t="shared" si="34"/>
        <v>2120.4650000000001</v>
      </c>
      <c r="W11" s="73">
        <f t="shared" si="34"/>
        <v>1765.4110000000001</v>
      </c>
      <c r="X11" s="73">
        <f t="shared" si="34"/>
        <v>1638.742</v>
      </c>
      <c r="Y11" s="73">
        <f t="shared" si="34"/>
        <v>1588.146</v>
      </c>
      <c r="Z11" s="73">
        <f t="shared" si="34"/>
        <v>1801.1010000000001</v>
      </c>
      <c r="AA11" s="73">
        <f t="shared" si="34"/>
        <v>1321.3040000000001</v>
      </c>
      <c r="AB11" s="73">
        <f t="shared" si="34"/>
        <v>1175.402</v>
      </c>
      <c r="AC11" s="73">
        <f t="shared" si="34"/>
        <v>1026.588</v>
      </c>
      <c r="AE11" s="73">
        <f t="shared" ref="AE11" si="35">AE6+AE7</f>
        <v>11285.882095300003</v>
      </c>
      <c r="AF11" s="73">
        <f t="shared" ref="AF11:AG11" si="36">AF6+AF7</f>
        <v>10427.594516125871</v>
      </c>
      <c r="AG11" s="73">
        <f t="shared" si="36"/>
        <v>11438.599</v>
      </c>
      <c r="AH11" s="73">
        <f t="shared" ref="AH11:AI11" si="37">AH6+AH7</f>
        <v>9639.6880000000001</v>
      </c>
      <c r="AI11" s="73">
        <f t="shared" si="37"/>
        <v>8417.7509999999984</v>
      </c>
      <c r="AJ11" s="73">
        <f t="shared" ref="AJ11:AK11" si="38">AJ6+AJ7</f>
        <v>7112.7640000000001</v>
      </c>
      <c r="AK11" s="73">
        <f t="shared" si="38"/>
        <v>5324.3949999999995</v>
      </c>
      <c r="AL11" s="73">
        <f t="shared" ref="AL11:AM11" si="39">AL6+AL7</f>
        <v>3828.7</v>
      </c>
      <c r="AM11" s="73">
        <f t="shared" si="39"/>
        <v>3197.9</v>
      </c>
    </row>
    <row r="12" spans="1:45"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266"/>
      <c r="O12" s="75"/>
      <c r="P12" s="75"/>
      <c r="Q12" s="75"/>
      <c r="R12" s="75"/>
      <c r="S12" s="75"/>
      <c r="T12" s="75"/>
      <c r="U12" s="75"/>
    </row>
    <row r="13" spans="1:45">
      <c r="A13" s="72"/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</row>
    <row r="14" spans="1:45"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</row>
    <row r="15" spans="1:45"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</row>
    <row r="16" spans="1:45"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T16" s="83"/>
    </row>
    <row r="17" spans="1:39"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T17" s="83"/>
    </row>
    <row r="19" spans="1:39">
      <c r="A19" s="286" t="s">
        <v>111</v>
      </c>
      <c r="B19" s="284"/>
      <c r="C19" s="283"/>
      <c r="D19" s="282"/>
      <c r="E19" s="281"/>
      <c r="F19" s="278"/>
      <c r="G19" s="277"/>
      <c r="H19" s="276"/>
      <c r="I19" s="275"/>
      <c r="J19" s="272"/>
      <c r="K19" s="271"/>
      <c r="L19" s="269"/>
      <c r="M19" s="254"/>
      <c r="N19" s="253"/>
      <c r="O19" s="250"/>
      <c r="P19" s="113"/>
      <c r="Q19" s="99"/>
      <c r="R19" s="97"/>
      <c r="S19" s="96"/>
      <c r="T19" s="92"/>
      <c r="U19" s="90"/>
      <c r="V19" s="219"/>
      <c r="W19" s="219"/>
      <c r="X19" s="219"/>
      <c r="Y19" s="219"/>
      <c r="Z19" s="219"/>
      <c r="AA19" s="219"/>
      <c r="AB19" s="219"/>
      <c r="AC19" s="219"/>
      <c r="AE19" s="284"/>
      <c r="AF19" s="278"/>
      <c r="AG19" s="272"/>
      <c r="AH19" s="253"/>
      <c r="AI19" s="219"/>
      <c r="AJ19" s="219"/>
      <c r="AK19" s="219"/>
      <c r="AL19" s="219"/>
      <c r="AM19" s="219"/>
    </row>
    <row r="20" spans="1:39">
      <c r="A20" s="287"/>
      <c r="B20" s="220" t="str">
        <f t="shared" ref="B20:C20" si="40">B3</f>
        <v>4T16</v>
      </c>
      <c r="C20" s="220" t="str">
        <f t="shared" si="40"/>
        <v>3T16</v>
      </c>
      <c r="D20" s="220" t="str">
        <f t="shared" ref="D20:E20" si="41">D3</f>
        <v>2T16</v>
      </c>
      <c r="E20" s="220" t="str">
        <f t="shared" si="41"/>
        <v>1T16</v>
      </c>
      <c r="F20" s="220" t="str">
        <f t="shared" ref="F20:G20" si="42">F3</f>
        <v>4T15</v>
      </c>
      <c r="G20" s="220" t="str">
        <f t="shared" si="42"/>
        <v>3T15</v>
      </c>
      <c r="H20" s="220" t="str">
        <f t="shared" ref="H20:M20" si="43">H3</f>
        <v>2T15</v>
      </c>
      <c r="I20" s="220" t="str">
        <f t="shared" si="43"/>
        <v>1T15</v>
      </c>
      <c r="J20" s="220" t="str">
        <f t="shared" si="43"/>
        <v>4T14</v>
      </c>
      <c r="K20" s="220" t="str">
        <f t="shared" si="43"/>
        <v>3T14</v>
      </c>
      <c r="L20" s="220" t="str">
        <f t="shared" si="43"/>
        <v>2T14</v>
      </c>
      <c r="M20" s="220" t="str">
        <f t="shared" si="43"/>
        <v>1T14</v>
      </c>
      <c r="N20" s="220" t="str">
        <f t="shared" ref="N20:O20" si="44">N3</f>
        <v>4T13</v>
      </c>
      <c r="O20" s="220" t="str">
        <f t="shared" si="44"/>
        <v>3T13</v>
      </c>
      <c r="P20" s="80" t="str">
        <f t="shared" ref="P20:Q20" si="45">P3</f>
        <v>2T13</v>
      </c>
      <c r="Q20" s="80" t="str">
        <f t="shared" si="45"/>
        <v>1T13</v>
      </c>
      <c r="R20" s="80" t="str">
        <f t="shared" ref="R20:U20" si="46">R3</f>
        <v>4T12</v>
      </c>
      <c r="S20" s="80" t="str">
        <f t="shared" si="46"/>
        <v>3T12</v>
      </c>
      <c r="T20" s="80" t="str">
        <f t="shared" si="46"/>
        <v>2T12</v>
      </c>
      <c r="U20" s="80" t="str">
        <f t="shared" si="46"/>
        <v>1T12</v>
      </c>
      <c r="V20" s="220" t="str">
        <f t="shared" ref="V20:AC20" si="47">V3</f>
        <v>4T11</v>
      </c>
      <c r="W20" s="220" t="str">
        <f t="shared" si="47"/>
        <v>3T11</v>
      </c>
      <c r="X20" s="220" t="str">
        <f t="shared" si="47"/>
        <v>2T11</v>
      </c>
      <c r="Y20" s="220" t="str">
        <f t="shared" si="47"/>
        <v>1T11</v>
      </c>
      <c r="Z20" s="220" t="str">
        <f t="shared" si="47"/>
        <v>4T10</v>
      </c>
      <c r="AA20" s="220" t="str">
        <f t="shared" si="47"/>
        <v>3T10</v>
      </c>
      <c r="AB20" s="220" t="str">
        <f t="shared" si="47"/>
        <v>2T10</v>
      </c>
      <c r="AC20" s="220" t="str">
        <f t="shared" si="47"/>
        <v>1T10</v>
      </c>
      <c r="AE20" s="221">
        <f>AE3</f>
        <v>2016</v>
      </c>
      <c r="AF20" s="221">
        <f>AF3</f>
        <v>2015</v>
      </c>
      <c r="AG20" s="221">
        <f>AG3</f>
        <v>2014</v>
      </c>
      <c r="AH20" s="221">
        <f>AH3</f>
        <v>2013</v>
      </c>
      <c r="AI20" s="221">
        <v>2012</v>
      </c>
      <c r="AJ20" s="221">
        <v>2011</v>
      </c>
      <c r="AK20" s="221">
        <v>2010</v>
      </c>
      <c r="AL20" s="221">
        <v>2009</v>
      </c>
      <c r="AM20" s="221">
        <v>2008</v>
      </c>
    </row>
    <row r="21" spans="1:39">
      <c r="A21" s="70" t="s">
        <v>108</v>
      </c>
      <c r="B21" s="232">
        <v>120</v>
      </c>
      <c r="C21" s="232">
        <v>115</v>
      </c>
      <c r="D21" s="232">
        <v>114</v>
      </c>
      <c r="E21" s="232">
        <v>114</v>
      </c>
      <c r="F21" s="232">
        <v>114</v>
      </c>
      <c r="G21" s="232">
        <v>114</v>
      </c>
      <c r="H21" s="232">
        <v>111</v>
      </c>
      <c r="I21" s="232">
        <v>111</v>
      </c>
      <c r="J21" s="232">
        <v>111</v>
      </c>
      <c r="K21" s="232">
        <v>107</v>
      </c>
      <c r="L21" s="232">
        <v>107</v>
      </c>
      <c r="M21" s="232">
        <v>107</v>
      </c>
      <c r="N21" s="232">
        <v>107</v>
      </c>
      <c r="O21" s="232">
        <v>107</v>
      </c>
      <c r="P21" s="67">
        <v>106</v>
      </c>
      <c r="Q21" s="67">
        <v>106</v>
      </c>
      <c r="R21" s="67">
        <v>106</v>
      </c>
      <c r="S21" s="67">
        <v>106</v>
      </c>
      <c r="T21" s="67">
        <v>106</v>
      </c>
      <c r="U21" s="67">
        <v>106</v>
      </c>
      <c r="V21" s="232">
        <v>103</v>
      </c>
      <c r="W21" s="232">
        <v>69</v>
      </c>
      <c r="X21" s="232">
        <v>69</v>
      </c>
      <c r="Y21" s="232">
        <v>67</v>
      </c>
      <c r="Z21" s="232">
        <v>67</v>
      </c>
      <c r="AA21" s="232">
        <v>64</v>
      </c>
      <c r="AB21" s="232">
        <v>63</v>
      </c>
      <c r="AC21" s="232">
        <v>62</v>
      </c>
      <c r="AE21" s="232">
        <f>B21</f>
        <v>120</v>
      </c>
      <c r="AF21" s="232">
        <f>F21</f>
        <v>114</v>
      </c>
      <c r="AG21" s="232">
        <f>J21</f>
        <v>111</v>
      </c>
      <c r="AH21" s="232">
        <f>N21</f>
        <v>107</v>
      </c>
      <c r="AI21" s="232">
        <v>106</v>
      </c>
      <c r="AJ21" s="232">
        <v>103</v>
      </c>
      <c r="AK21" s="232">
        <v>67</v>
      </c>
      <c r="AL21" s="232">
        <v>62</v>
      </c>
      <c r="AM21" s="232">
        <v>58</v>
      </c>
    </row>
    <row r="22" spans="1:39">
      <c r="A22" s="70" t="s">
        <v>107</v>
      </c>
      <c r="B22" s="232">
        <v>1</v>
      </c>
      <c r="C22" s="232">
        <v>1</v>
      </c>
      <c r="D22" s="232">
        <v>1</v>
      </c>
      <c r="E22" s="232">
        <v>1</v>
      </c>
      <c r="F22" s="232">
        <v>1</v>
      </c>
      <c r="G22" s="232">
        <v>1</v>
      </c>
      <c r="H22" s="232">
        <v>1</v>
      </c>
      <c r="I22" s="232">
        <v>1</v>
      </c>
      <c r="J22" s="232">
        <v>1</v>
      </c>
      <c r="K22" s="232">
        <v>1</v>
      </c>
      <c r="L22" s="232">
        <v>1</v>
      </c>
      <c r="M22" s="232">
        <v>1</v>
      </c>
      <c r="N22" s="232">
        <v>1</v>
      </c>
      <c r="O22" s="232">
        <v>1</v>
      </c>
      <c r="P22" s="67">
        <v>1</v>
      </c>
      <c r="Q22" s="67">
        <v>1</v>
      </c>
      <c r="R22" s="67">
        <v>1</v>
      </c>
      <c r="S22" s="67">
        <v>1</v>
      </c>
      <c r="T22" s="67">
        <v>1</v>
      </c>
      <c r="U22" s="67">
        <v>1</v>
      </c>
      <c r="V22" s="232">
        <v>1</v>
      </c>
      <c r="W22" s="232">
        <v>1</v>
      </c>
      <c r="X22" s="232">
        <v>1</v>
      </c>
      <c r="Y22" s="232">
        <v>1</v>
      </c>
      <c r="Z22" s="232">
        <v>1</v>
      </c>
      <c r="AA22" s="232">
        <v>1</v>
      </c>
      <c r="AB22" s="232">
        <v>1</v>
      </c>
      <c r="AC22" s="232">
        <v>1</v>
      </c>
      <c r="AE22" s="232">
        <f>B22</f>
        <v>1</v>
      </c>
      <c r="AF22" s="232">
        <f>F22</f>
        <v>1</v>
      </c>
      <c r="AG22" s="232">
        <f>J22</f>
        <v>1</v>
      </c>
      <c r="AH22" s="232">
        <f>N22</f>
        <v>1</v>
      </c>
      <c r="AI22" s="232">
        <v>1</v>
      </c>
      <c r="AJ22" s="232">
        <v>1</v>
      </c>
      <c r="AK22" s="232">
        <v>1</v>
      </c>
      <c r="AL22" s="232">
        <v>1</v>
      </c>
      <c r="AM22" s="232">
        <v>1</v>
      </c>
    </row>
    <row r="23" spans="1:39">
      <c r="A23" s="64" t="s">
        <v>106</v>
      </c>
      <c r="B23" s="234">
        <f t="shared" ref="B23:C23" si="48">B21+B22</f>
        <v>121</v>
      </c>
      <c r="C23" s="234">
        <f t="shared" si="48"/>
        <v>116</v>
      </c>
      <c r="D23" s="234">
        <f t="shared" ref="D23:E23" si="49">D21+D22</f>
        <v>115</v>
      </c>
      <c r="E23" s="234">
        <f t="shared" si="49"/>
        <v>115</v>
      </c>
      <c r="F23" s="234">
        <f t="shared" ref="F23:G23" si="50">F21+F22</f>
        <v>115</v>
      </c>
      <c r="G23" s="234">
        <f t="shared" si="50"/>
        <v>115</v>
      </c>
      <c r="H23" s="234">
        <f t="shared" ref="H23:I23" si="51">H21+H22</f>
        <v>112</v>
      </c>
      <c r="I23" s="234">
        <f t="shared" si="51"/>
        <v>112</v>
      </c>
      <c r="J23" s="234">
        <f t="shared" ref="J23:K23" si="52">J21+J22</f>
        <v>112</v>
      </c>
      <c r="K23" s="234">
        <f t="shared" si="52"/>
        <v>108</v>
      </c>
      <c r="L23" s="234">
        <f t="shared" ref="L23:M23" si="53">L21+L22</f>
        <v>108</v>
      </c>
      <c r="M23" s="234">
        <f t="shared" si="53"/>
        <v>108</v>
      </c>
      <c r="N23" s="234">
        <f>N21+N22</f>
        <v>108</v>
      </c>
      <c r="O23" s="234">
        <f t="shared" ref="O23" si="54">O21+O22</f>
        <v>108</v>
      </c>
      <c r="P23" s="71">
        <f t="shared" ref="P23:Q23" si="55">P21+P22</f>
        <v>107</v>
      </c>
      <c r="Q23" s="71">
        <f t="shared" si="55"/>
        <v>107</v>
      </c>
      <c r="R23" s="71">
        <f t="shared" ref="R23:AC23" si="56">R21+R22</f>
        <v>107</v>
      </c>
      <c r="S23" s="71">
        <f t="shared" si="56"/>
        <v>107</v>
      </c>
      <c r="T23" s="71">
        <f t="shared" si="56"/>
        <v>107</v>
      </c>
      <c r="U23" s="71">
        <f t="shared" si="56"/>
        <v>107</v>
      </c>
      <c r="V23" s="234">
        <f t="shared" si="56"/>
        <v>104</v>
      </c>
      <c r="W23" s="234">
        <f t="shared" si="56"/>
        <v>70</v>
      </c>
      <c r="X23" s="234">
        <f t="shared" si="56"/>
        <v>70</v>
      </c>
      <c r="Y23" s="234">
        <f t="shared" si="56"/>
        <v>68</v>
      </c>
      <c r="Z23" s="234">
        <f t="shared" si="56"/>
        <v>68</v>
      </c>
      <c r="AA23" s="234">
        <f t="shared" si="56"/>
        <v>65</v>
      </c>
      <c r="AB23" s="234">
        <f t="shared" si="56"/>
        <v>64</v>
      </c>
      <c r="AC23" s="234">
        <f t="shared" si="56"/>
        <v>63</v>
      </c>
      <c r="AE23" s="234">
        <f t="shared" ref="AE23" si="57">AE21+AE22</f>
        <v>121</v>
      </c>
      <c r="AF23" s="234">
        <f t="shared" ref="AF23:AG23" si="58">AF21+AF22</f>
        <v>115</v>
      </c>
      <c r="AG23" s="234">
        <f t="shared" si="58"/>
        <v>112</v>
      </c>
      <c r="AH23" s="234">
        <f t="shared" ref="AH23:AI23" si="59">AH21+AH22</f>
        <v>108</v>
      </c>
      <c r="AI23" s="234">
        <f t="shared" si="59"/>
        <v>107</v>
      </c>
      <c r="AJ23" s="234">
        <f t="shared" ref="AJ23:AK23" si="60">AJ21+AJ22</f>
        <v>104</v>
      </c>
      <c r="AK23" s="234">
        <f t="shared" si="60"/>
        <v>68</v>
      </c>
      <c r="AL23" s="234">
        <f t="shared" ref="AL23:AM23" si="61">AL21+AL22</f>
        <v>63</v>
      </c>
      <c r="AM23" s="234">
        <f t="shared" si="61"/>
        <v>59</v>
      </c>
    </row>
    <row r="24" spans="1:39">
      <c r="A24" s="70" t="s">
        <v>105</v>
      </c>
      <c r="B24" s="232">
        <f t="shared" ref="B24:C24" si="62">B25+B26+B27</f>
        <v>679</v>
      </c>
      <c r="C24" s="232">
        <f t="shared" si="62"/>
        <v>675</v>
      </c>
      <c r="D24" s="232">
        <f t="shared" ref="D24:E24" si="63">D25+D26+D27</f>
        <v>672</v>
      </c>
      <c r="E24" s="232">
        <f t="shared" si="63"/>
        <v>671</v>
      </c>
      <c r="F24" s="232">
        <f t="shared" ref="F24:G24" si="64">F25+F26+F27</f>
        <v>671</v>
      </c>
      <c r="G24" s="232">
        <f t="shared" si="64"/>
        <v>665</v>
      </c>
      <c r="H24" s="232">
        <f t="shared" ref="H24:I24" si="65">H25+H26+H27</f>
        <v>650</v>
      </c>
      <c r="I24" s="232">
        <f t="shared" si="65"/>
        <v>647</v>
      </c>
      <c r="J24" s="232">
        <f t="shared" ref="J24:K24" si="66">J25+J26+J27</f>
        <v>644</v>
      </c>
      <c r="K24" s="232">
        <f t="shared" si="66"/>
        <v>628</v>
      </c>
      <c r="L24" s="232">
        <f t="shared" ref="L24:M24" si="67">L25+L26+L27</f>
        <v>628</v>
      </c>
      <c r="M24" s="232">
        <f t="shared" si="67"/>
        <v>636</v>
      </c>
      <c r="N24" s="232">
        <f t="shared" ref="N24:O24" si="68">N25+N26+N27</f>
        <v>636</v>
      </c>
      <c r="O24" s="232">
        <f t="shared" si="68"/>
        <v>632</v>
      </c>
      <c r="P24" s="67">
        <f t="shared" ref="P24:AC24" si="69">P25+P26+P27</f>
        <v>626</v>
      </c>
      <c r="Q24" s="67">
        <f t="shared" si="69"/>
        <v>624</v>
      </c>
      <c r="R24" s="67">
        <f t="shared" si="69"/>
        <v>636</v>
      </c>
      <c r="S24" s="67">
        <f t="shared" si="69"/>
        <v>629</v>
      </c>
      <c r="T24" s="67">
        <f t="shared" si="69"/>
        <v>624</v>
      </c>
      <c r="U24" s="67">
        <f t="shared" si="69"/>
        <v>623</v>
      </c>
      <c r="V24" s="232">
        <f t="shared" si="69"/>
        <v>624</v>
      </c>
      <c r="W24" s="232">
        <f t="shared" si="69"/>
        <v>614</v>
      </c>
      <c r="X24" s="232">
        <f t="shared" si="69"/>
        <v>543</v>
      </c>
      <c r="Y24" s="232">
        <f t="shared" si="69"/>
        <v>536</v>
      </c>
      <c r="Z24" s="232">
        <f t="shared" si="69"/>
        <v>536</v>
      </c>
      <c r="AA24" s="232">
        <f t="shared" si="69"/>
        <v>526</v>
      </c>
      <c r="AB24" s="232">
        <f t="shared" si="69"/>
        <v>392</v>
      </c>
      <c r="AC24" s="232">
        <f t="shared" si="69"/>
        <v>393</v>
      </c>
      <c r="AE24" s="232">
        <f t="shared" ref="AE24" si="70">AE25+AE26+AE27</f>
        <v>679</v>
      </c>
      <c r="AF24" s="232">
        <f t="shared" ref="AF24:AG24" si="71">AF25+AF26+AF27</f>
        <v>671</v>
      </c>
      <c r="AG24" s="232">
        <f t="shared" si="71"/>
        <v>644</v>
      </c>
      <c r="AH24" s="232">
        <f t="shared" ref="AH24:AI24" si="72">AH25+AH26+AH27</f>
        <v>636</v>
      </c>
      <c r="AI24" s="232">
        <f t="shared" si="72"/>
        <v>636</v>
      </c>
      <c r="AJ24" s="232">
        <f t="shared" ref="AJ24:AK24" si="73">AJ25+AJ26+AJ27</f>
        <v>624</v>
      </c>
      <c r="AK24" s="232">
        <f t="shared" si="73"/>
        <v>536</v>
      </c>
      <c r="AL24" s="232">
        <f t="shared" ref="AL24:AM24" si="74">AL25+AL26+AL27</f>
        <v>392</v>
      </c>
      <c r="AM24" s="232">
        <f t="shared" si="74"/>
        <v>385</v>
      </c>
    </row>
    <row r="25" spans="1:39">
      <c r="A25" s="68" t="s">
        <v>83</v>
      </c>
      <c r="B25" s="233">
        <v>679</v>
      </c>
      <c r="C25" s="233">
        <v>675</v>
      </c>
      <c r="D25" s="233">
        <v>672</v>
      </c>
      <c r="E25" s="233">
        <v>671</v>
      </c>
      <c r="F25" s="233">
        <v>671</v>
      </c>
      <c r="G25" s="233">
        <v>665</v>
      </c>
      <c r="H25" s="233">
        <v>650</v>
      </c>
      <c r="I25" s="233">
        <v>647</v>
      </c>
      <c r="J25" s="233">
        <v>644</v>
      </c>
      <c r="K25" s="233">
        <v>628</v>
      </c>
      <c r="L25" s="233">
        <v>628</v>
      </c>
      <c r="M25" s="233">
        <v>636</v>
      </c>
      <c r="N25" s="233">
        <v>636</v>
      </c>
      <c r="O25" s="233">
        <v>632</v>
      </c>
      <c r="P25" s="69">
        <v>626</v>
      </c>
      <c r="Q25" s="69">
        <v>624</v>
      </c>
      <c r="R25" s="69">
        <v>636</v>
      </c>
      <c r="S25" s="69">
        <v>629</v>
      </c>
      <c r="T25" s="69">
        <v>624</v>
      </c>
      <c r="U25" s="69">
        <v>477</v>
      </c>
      <c r="V25" s="233">
        <v>413</v>
      </c>
      <c r="W25" s="233">
        <v>407</v>
      </c>
      <c r="X25" s="233">
        <v>405</v>
      </c>
      <c r="Y25" s="233">
        <v>400</v>
      </c>
      <c r="Z25" s="233">
        <v>400</v>
      </c>
      <c r="AA25" s="233">
        <v>392</v>
      </c>
      <c r="AB25" s="233">
        <v>392</v>
      </c>
      <c r="AC25" s="233">
        <v>393</v>
      </c>
      <c r="AE25" s="232">
        <f>B25</f>
        <v>679</v>
      </c>
      <c r="AF25" s="232">
        <f>F25</f>
        <v>671</v>
      </c>
      <c r="AG25" s="232">
        <f>J25</f>
        <v>644</v>
      </c>
      <c r="AH25" s="232">
        <f>N25</f>
        <v>636</v>
      </c>
      <c r="AI25" s="233">
        <v>636</v>
      </c>
      <c r="AJ25" s="233">
        <v>413</v>
      </c>
      <c r="AK25" s="233">
        <v>400</v>
      </c>
      <c r="AL25" s="233">
        <v>392</v>
      </c>
      <c r="AM25" s="233">
        <v>385</v>
      </c>
    </row>
    <row r="26" spans="1:39">
      <c r="A26" s="68" t="s">
        <v>82</v>
      </c>
      <c r="B26" s="232">
        <v>0</v>
      </c>
      <c r="C26" s="232">
        <v>0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232">
        <v>0</v>
      </c>
      <c r="J26" s="232">
        <v>0</v>
      </c>
      <c r="K26" s="232">
        <v>0</v>
      </c>
      <c r="L26" s="232">
        <v>0</v>
      </c>
      <c r="M26" s="232">
        <v>0</v>
      </c>
      <c r="N26" s="232">
        <v>0</v>
      </c>
      <c r="O26" s="232">
        <v>0</v>
      </c>
      <c r="P26" s="67">
        <v>0</v>
      </c>
      <c r="Q26" s="67">
        <v>0</v>
      </c>
      <c r="R26" s="67">
        <v>0</v>
      </c>
      <c r="S26" s="67">
        <v>0</v>
      </c>
      <c r="T26" s="67">
        <v>0</v>
      </c>
      <c r="U26" s="67">
        <v>146</v>
      </c>
      <c r="V26" s="232">
        <v>142</v>
      </c>
      <c r="W26" s="232">
        <v>138</v>
      </c>
      <c r="X26" s="232">
        <v>138</v>
      </c>
      <c r="Y26" s="232">
        <v>136</v>
      </c>
      <c r="Z26" s="232">
        <v>136</v>
      </c>
      <c r="AA26" s="232">
        <v>134</v>
      </c>
      <c r="AB26" s="232">
        <v>0</v>
      </c>
      <c r="AC26" s="232">
        <v>0</v>
      </c>
      <c r="AE26" s="232">
        <f>E26</f>
        <v>0</v>
      </c>
      <c r="AF26" s="232">
        <f>F26</f>
        <v>0</v>
      </c>
      <c r="AG26" s="232">
        <f>J26</f>
        <v>0</v>
      </c>
      <c r="AH26" s="232">
        <v>0</v>
      </c>
      <c r="AI26" s="232">
        <v>0</v>
      </c>
      <c r="AJ26" s="232">
        <v>142</v>
      </c>
      <c r="AK26" s="232">
        <v>136</v>
      </c>
      <c r="AL26" s="232">
        <v>0</v>
      </c>
      <c r="AM26" s="232">
        <v>0</v>
      </c>
    </row>
    <row r="27" spans="1:39">
      <c r="A27" s="68" t="s">
        <v>115</v>
      </c>
      <c r="B27" s="232">
        <v>0</v>
      </c>
      <c r="C27" s="232">
        <v>0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232">
        <v>0</v>
      </c>
      <c r="J27" s="232"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67">
        <v>0</v>
      </c>
      <c r="Q27" s="67">
        <v>0</v>
      </c>
      <c r="R27" s="67">
        <v>0</v>
      </c>
      <c r="S27" s="67">
        <v>0</v>
      </c>
      <c r="T27" s="67">
        <v>0</v>
      </c>
      <c r="U27" s="67">
        <v>0</v>
      </c>
      <c r="V27" s="232">
        <v>69</v>
      </c>
      <c r="W27" s="232">
        <v>69</v>
      </c>
      <c r="X27" s="232">
        <v>0</v>
      </c>
      <c r="Y27" s="232">
        <v>0</v>
      </c>
      <c r="Z27" s="232">
        <v>0</v>
      </c>
      <c r="AA27" s="232">
        <v>0</v>
      </c>
      <c r="AB27" s="232">
        <v>0</v>
      </c>
      <c r="AC27" s="232">
        <v>0</v>
      </c>
      <c r="AE27" s="232">
        <f>E27</f>
        <v>0</v>
      </c>
      <c r="AF27" s="232">
        <f>F27</f>
        <v>0</v>
      </c>
      <c r="AG27" s="232">
        <v>0</v>
      </c>
      <c r="AH27" s="232">
        <v>0</v>
      </c>
      <c r="AI27" s="232">
        <v>0</v>
      </c>
      <c r="AJ27" s="232">
        <v>69</v>
      </c>
      <c r="AK27" s="232">
        <v>0</v>
      </c>
      <c r="AL27" s="232">
        <v>0</v>
      </c>
      <c r="AM27" s="232">
        <v>0</v>
      </c>
    </row>
    <row r="28" spans="1:39">
      <c r="A28" s="65" t="s">
        <v>104</v>
      </c>
      <c r="B28" s="235">
        <f t="shared" ref="B28:C28" si="75">B23+B24</f>
        <v>800</v>
      </c>
      <c r="C28" s="235">
        <f t="shared" si="75"/>
        <v>791</v>
      </c>
      <c r="D28" s="235">
        <f t="shared" ref="D28:E28" si="76">D23+D24</f>
        <v>787</v>
      </c>
      <c r="E28" s="235">
        <f t="shared" si="76"/>
        <v>786</v>
      </c>
      <c r="F28" s="235">
        <f t="shared" ref="F28:G28" si="77">F23+F24</f>
        <v>786</v>
      </c>
      <c r="G28" s="235">
        <f t="shared" si="77"/>
        <v>780</v>
      </c>
      <c r="H28" s="235">
        <f t="shared" ref="H28:M28" si="78">H23+H24</f>
        <v>762</v>
      </c>
      <c r="I28" s="235">
        <f t="shared" si="78"/>
        <v>759</v>
      </c>
      <c r="J28" s="235">
        <f t="shared" si="78"/>
        <v>756</v>
      </c>
      <c r="K28" s="235">
        <f t="shared" si="78"/>
        <v>736</v>
      </c>
      <c r="L28" s="235">
        <f t="shared" si="78"/>
        <v>736</v>
      </c>
      <c r="M28" s="235">
        <f t="shared" si="78"/>
        <v>744</v>
      </c>
      <c r="N28" s="235">
        <f t="shared" ref="N28:O28" si="79">N23+N24</f>
        <v>744</v>
      </c>
      <c r="O28" s="235">
        <f t="shared" si="79"/>
        <v>740</v>
      </c>
      <c r="P28" s="79">
        <f t="shared" ref="P28:Q28" si="80">P23+P24</f>
        <v>733</v>
      </c>
      <c r="Q28" s="79">
        <f t="shared" si="80"/>
        <v>731</v>
      </c>
      <c r="R28" s="79">
        <f t="shared" ref="R28:AC28" si="81">R23+R24</f>
        <v>743</v>
      </c>
      <c r="S28" s="79">
        <f t="shared" si="81"/>
        <v>736</v>
      </c>
      <c r="T28" s="79">
        <f t="shared" si="81"/>
        <v>731</v>
      </c>
      <c r="U28" s="79">
        <f t="shared" si="81"/>
        <v>730</v>
      </c>
      <c r="V28" s="235">
        <f t="shared" si="81"/>
        <v>728</v>
      </c>
      <c r="W28" s="235">
        <f t="shared" si="81"/>
        <v>684</v>
      </c>
      <c r="X28" s="235">
        <f t="shared" si="81"/>
        <v>613</v>
      </c>
      <c r="Y28" s="235">
        <f t="shared" si="81"/>
        <v>604</v>
      </c>
      <c r="Z28" s="235">
        <f t="shared" si="81"/>
        <v>604</v>
      </c>
      <c r="AA28" s="235">
        <f t="shared" si="81"/>
        <v>591</v>
      </c>
      <c r="AB28" s="235">
        <f t="shared" si="81"/>
        <v>456</v>
      </c>
      <c r="AC28" s="235">
        <f t="shared" si="81"/>
        <v>456</v>
      </c>
      <c r="AE28" s="235">
        <f t="shared" ref="AE28" si="82">AE23+AE24</f>
        <v>800</v>
      </c>
      <c r="AF28" s="235">
        <f t="shared" ref="AF28:AG28" si="83">AF23+AF24</f>
        <v>786</v>
      </c>
      <c r="AG28" s="235">
        <f t="shared" si="83"/>
        <v>756</v>
      </c>
      <c r="AH28" s="235">
        <f t="shared" ref="AH28:AI28" si="84">AH23+AH24</f>
        <v>744</v>
      </c>
      <c r="AI28" s="235">
        <f t="shared" si="84"/>
        <v>743</v>
      </c>
      <c r="AJ28" s="235">
        <f t="shared" ref="AJ28:AK28" si="85">AJ23+AJ24</f>
        <v>728</v>
      </c>
      <c r="AK28" s="235">
        <f t="shared" si="85"/>
        <v>604</v>
      </c>
      <c r="AL28" s="235">
        <f t="shared" ref="AL28:AM28" si="86">AL23+AL24</f>
        <v>455</v>
      </c>
      <c r="AM28" s="235">
        <f t="shared" si="86"/>
        <v>444</v>
      </c>
    </row>
    <row r="29" spans="1:39">
      <c r="A29" s="1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88"/>
      <c r="Q29" s="88"/>
      <c r="R29" s="88"/>
      <c r="S29" s="88"/>
      <c r="T29" s="88"/>
      <c r="U29" s="88"/>
      <c r="V29" s="236"/>
      <c r="W29" s="230"/>
      <c r="X29" s="230"/>
      <c r="Y29" s="230"/>
      <c r="Z29" s="236"/>
      <c r="AA29" s="230"/>
      <c r="AB29" s="230"/>
      <c r="AC29" s="230"/>
      <c r="AE29" s="230"/>
      <c r="AF29" s="230"/>
      <c r="AG29" s="230"/>
      <c r="AH29" s="230"/>
      <c r="AI29" s="230"/>
      <c r="AJ29" s="230"/>
      <c r="AK29" s="230"/>
      <c r="AL29" s="230"/>
      <c r="AM29" s="230"/>
    </row>
    <row r="30" spans="1:39">
      <c r="A30" s="65" t="s">
        <v>110</v>
      </c>
      <c r="B30" s="256">
        <v>501319</v>
      </c>
      <c r="C30" s="256">
        <v>500239</v>
      </c>
      <c r="D30" s="256">
        <v>498870.74</v>
      </c>
      <c r="E30" s="256">
        <v>498570.37</v>
      </c>
      <c r="F30" s="256">
        <v>498570.37</v>
      </c>
      <c r="G30" s="256">
        <v>494643.83999999997</v>
      </c>
      <c r="H30" s="256">
        <v>485696.70999999996</v>
      </c>
      <c r="I30" s="256">
        <v>483145.11999999994</v>
      </c>
      <c r="J30" s="256">
        <v>481725.64999999997</v>
      </c>
      <c r="K30" s="256">
        <v>471656.61</v>
      </c>
      <c r="L30" s="256">
        <v>471926.4</v>
      </c>
      <c r="M30" s="256">
        <v>473884</v>
      </c>
      <c r="N30" s="256">
        <v>473884</v>
      </c>
      <c r="O30" s="116">
        <v>470929</v>
      </c>
      <c r="P30" s="116">
        <v>464379</v>
      </c>
      <c r="Q30" s="89">
        <v>461981</v>
      </c>
      <c r="R30" s="89">
        <v>469060.59</v>
      </c>
      <c r="S30" s="89">
        <v>461506</v>
      </c>
      <c r="T30" s="89">
        <v>457394</v>
      </c>
      <c r="U30" s="89">
        <v>456292</v>
      </c>
      <c r="V30" s="237">
        <v>454045.31000000023</v>
      </c>
      <c r="W30" s="235">
        <v>441255.64000000019</v>
      </c>
      <c r="X30" s="235">
        <v>407310.6500000002</v>
      </c>
      <c r="Y30" s="235">
        <v>400111.79200000031</v>
      </c>
      <c r="Z30" s="238">
        <v>400111.79200000031</v>
      </c>
      <c r="AA30" s="235">
        <v>390933.53000000026</v>
      </c>
      <c r="AB30" s="235">
        <v>310664.6680000003</v>
      </c>
      <c r="AC30" s="235">
        <v>310980.29200000031</v>
      </c>
      <c r="AE30" s="235">
        <f>B30</f>
        <v>501319</v>
      </c>
      <c r="AF30" s="235">
        <f>F30</f>
        <v>498570.37</v>
      </c>
      <c r="AG30" s="235">
        <f>J30</f>
        <v>481725.64999999997</v>
      </c>
      <c r="AH30" s="235">
        <f>N30</f>
        <v>473884</v>
      </c>
      <c r="AI30" s="235">
        <f>R30</f>
        <v>469060.59</v>
      </c>
      <c r="AJ30" s="235">
        <f>V30</f>
        <v>454045.31000000023</v>
      </c>
      <c r="AK30" s="235">
        <f>Z30</f>
        <v>400111.79200000031</v>
      </c>
      <c r="AL30" s="235">
        <v>310176</v>
      </c>
      <c r="AM30" s="235">
        <v>304001</v>
      </c>
    </row>
  </sheetData>
  <mergeCells count="4">
    <mergeCell ref="A19:A20"/>
    <mergeCell ref="AR2:AS3"/>
    <mergeCell ref="A2:A3"/>
    <mergeCell ref="AO2:AP3"/>
  </mergeCells>
  <hyperlinks>
    <hyperlink ref="AO2:AP3" location="Sumário!A1" display="Voltar para Menu"/>
  </hyperlinks>
  <pageMargins left="0.51181102362204722" right="0.51181102362204722" top="0.78740157480314965" bottom="0.78740157480314965" header="0.31496062992125984" footer="0.31496062992125984"/>
  <pageSetup scale="90" orientation="portrait" r:id="rId1"/>
  <ignoredErrors>
    <ignoredError sqref="AI6:AK7 AI11:AK11 AG4:AH11 AF4:AF11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Sumário</vt:lpstr>
      <vt:lpstr>1. Principais Indicadores</vt:lpstr>
      <vt:lpstr>2. Demonstrativos de Resultados</vt:lpstr>
      <vt:lpstr>3. Desempenho Financeiro</vt:lpstr>
      <vt:lpstr>4. Balanço Patrimonial</vt:lpstr>
      <vt:lpstr>5. Vendas e Lojas por Canal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an_rezende</dc:creator>
  <cp:lastModifiedBy>rov_junior</cp:lastModifiedBy>
  <dcterms:created xsi:type="dcterms:W3CDTF">2011-08-15T21:10:06Z</dcterms:created>
  <dcterms:modified xsi:type="dcterms:W3CDTF">2017-02-10T19:58:27Z</dcterms:modified>
</cp:coreProperties>
</file>